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NIKOLINA GLAVNA KNJIGA\FINANCIJSKI PLAN\FINANCIJSKI PLAN ZA 2026\"/>
    </mc:Choice>
  </mc:AlternateContent>
  <bookViews>
    <workbookView xWindow="0" yWindow="0" windowWidth="21600" windowHeight="8430" activeTab="3"/>
  </bookViews>
  <sheets>
    <sheet name=" Sažetak" sheetId="2" r:id="rId1"/>
    <sheet name=" Račun prihoda i rashoda" sheetId="4" r:id="rId2"/>
    <sheet name=" Račun financiranja" sheetId="5" r:id="rId3"/>
    <sheet name="Posebni dio" sheetId="6" r:id="rId4"/>
  </sheets>
  <definedNames>
    <definedName name="_xlnm.Print_Area" localSheetId="2">' Račun financiranja'!$A$1:$G$32</definedName>
    <definedName name="_xlnm.Print_Area" localSheetId="1">' Račun prihoda i rashoda'!$A$1:$G$78</definedName>
    <definedName name="_xlnm.Print_Area" localSheetId="0">' Sažetak'!$A$1:$J$42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4" i="6" l="1"/>
  <c r="F74" i="6"/>
  <c r="E74" i="6"/>
  <c r="D74" i="6"/>
  <c r="C74" i="6"/>
  <c r="G73" i="6"/>
  <c r="F73" i="6"/>
  <c r="E73" i="6"/>
  <c r="D73" i="6"/>
  <c r="C73" i="6"/>
  <c r="G70" i="6"/>
  <c r="F70" i="6"/>
  <c r="E70" i="6"/>
  <c r="D70" i="6"/>
  <c r="C70" i="6"/>
  <c r="G69" i="6"/>
  <c r="F69" i="6"/>
  <c r="E69" i="6"/>
  <c r="D69" i="6"/>
  <c r="C69" i="6"/>
  <c r="G68" i="6"/>
  <c r="F68" i="6"/>
  <c r="E68" i="6"/>
  <c r="D68" i="6"/>
  <c r="C68" i="6"/>
  <c r="G66" i="6"/>
  <c r="F66" i="6"/>
  <c r="E66" i="6"/>
  <c r="D66" i="6"/>
  <c r="C66" i="6"/>
  <c r="G65" i="6"/>
  <c r="F65" i="6"/>
  <c r="E65" i="6"/>
  <c r="D65" i="6"/>
  <c r="C65" i="6"/>
  <c r="G64" i="6"/>
  <c r="F64" i="6"/>
  <c r="E64" i="6"/>
  <c r="D64" i="6"/>
  <c r="C64" i="6"/>
  <c r="G62" i="6"/>
  <c r="F62" i="6"/>
  <c r="E62" i="6"/>
  <c r="D62" i="6"/>
  <c r="C62" i="6"/>
  <c r="G61" i="6"/>
  <c r="F61" i="6"/>
  <c r="E61" i="6"/>
  <c r="D61" i="6"/>
  <c r="C61" i="6"/>
  <c r="G60" i="6"/>
  <c r="F60" i="6"/>
  <c r="E60" i="6"/>
  <c r="D60" i="6"/>
  <c r="C60" i="6"/>
  <c r="G57" i="6"/>
  <c r="F57" i="6"/>
  <c r="E57" i="6"/>
  <c r="D57" i="6"/>
  <c r="C57" i="6"/>
  <c r="G56" i="6"/>
  <c r="F56" i="6"/>
  <c r="E56" i="6"/>
  <c r="D56" i="6"/>
  <c r="C56" i="6"/>
  <c r="G53" i="6"/>
  <c r="F53" i="6"/>
  <c r="E53" i="6"/>
  <c r="D53" i="6"/>
  <c r="C53" i="6"/>
  <c r="G52" i="6"/>
  <c r="F52" i="6"/>
  <c r="E52" i="6"/>
  <c r="D52" i="6"/>
  <c r="C52" i="6"/>
  <c r="G51" i="6"/>
  <c r="F51" i="6"/>
  <c r="E51" i="6"/>
  <c r="D51" i="6"/>
  <c r="C51" i="6"/>
  <c r="G49" i="6"/>
  <c r="F49" i="6"/>
  <c r="E49" i="6"/>
  <c r="D49" i="6"/>
  <c r="C49" i="6"/>
  <c r="G48" i="6"/>
  <c r="F48" i="6"/>
  <c r="E48" i="6"/>
  <c r="D48" i="6"/>
  <c r="C48" i="6"/>
  <c r="G47" i="6"/>
  <c r="F47" i="6"/>
  <c r="E47" i="6"/>
  <c r="D47" i="6"/>
  <c r="C47" i="6"/>
  <c r="G45" i="6"/>
  <c r="F45" i="6"/>
  <c r="E45" i="6"/>
  <c r="D45" i="6"/>
  <c r="C45" i="6"/>
  <c r="G43" i="6"/>
  <c r="F43" i="6"/>
  <c r="E43" i="6"/>
  <c r="D43" i="6"/>
  <c r="C43" i="6"/>
  <c r="G42" i="6"/>
  <c r="F42" i="6"/>
  <c r="E42" i="6"/>
  <c r="D42" i="6"/>
  <c r="C42" i="6"/>
  <c r="G40" i="6"/>
  <c r="F40" i="6"/>
  <c r="E40" i="6"/>
  <c r="D40" i="6"/>
  <c r="C40" i="6"/>
  <c r="G34" i="6"/>
  <c r="F34" i="6"/>
  <c r="E34" i="6"/>
  <c r="D34" i="6"/>
  <c r="C34" i="6"/>
  <c r="G33" i="6"/>
  <c r="F33" i="6"/>
  <c r="E33" i="6"/>
  <c r="D33" i="6"/>
  <c r="C33" i="6"/>
  <c r="G31" i="6"/>
  <c r="F31" i="6"/>
  <c r="E31" i="6"/>
  <c r="D31" i="6"/>
  <c r="C31" i="6"/>
  <c r="G30" i="6"/>
  <c r="F30" i="6"/>
  <c r="E30" i="6"/>
  <c r="D30" i="6"/>
  <c r="C30" i="6"/>
  <c r="G28" i="6"/>
  <c r="F28" i="6"/>
  <c r="E28" i="6"/>
  <c r="D28" i="6"/>
  <c r="C28" i="6"/>
  <c r="G25" i="6"/>
  <c r="F25" i="6"/>
  <c r="E25" i="6"/>
  <c r="D25" i="6"/>
  <c r="C25" i="6"/>
  <c r="G24" i="6"/>
  <c r="F24" i="6"/>
  <c r="E24" i="6"/>
  <c r="D24" i="6"/>
  <c r="C24" i="6"/>
  <c r="G22" i="6"/>
  <c r="F22" i="6"/>
  <c r="E22" i="6"/>
  <c r="D22" i="6"/>
  <c r="C22" i="6"/>
  <c r="G21" i="6"/>
  <c r="F21" i="6"/>
  <c r="E21" i="6"/>
  <c r="D21" i="6"/>
  <c r="C21" i="6"/>
  <c r="G20" i="6"/>
  <c r="F20" i="6"/>
  <c r="E20" i="6"/>
  <c r="D20" i="6"/>
  <c r="C20" i="6"/>
  <c r="G18" i="6"/>
  <c r="F18" i="6"/>
  <c r="E18" i="6"/>
  <c r="D18" i="6"/>
  <c r="C18" i="6"/>
  <c r="G17" i="6"/>
  <c r="F17" i="6"/>
  <c r="E17" i="6"/>
  <c r="D17" i="6"/>
  <c r="C17" i="6"/>
  <c r="G16" i="6"/>
  <c r="F16" i="6"/>
  <c r="E16" i="6"/>
  <c r="D16" i="6"/>
  <c r="C16" i="6"/>
  <c r="G12" i="6"/>
  <c r="E12" i="6"/>
  <c r="D12" i="6"/>
  <c r="C12" i="6"/>
  <c r="G11" i="6"/>
  <c r="F11" i="6"/>
  <c r="E11" i="6"/>
  <c r="D11" i="6"/>
  <c r="C11" i="6"/>
  <c r="G10" i="6"/>
  <c r="F10" i="6"/>
  <c r="E10" i="6"/>
  <c r="D10" i="6"/>
  <c r="C10" i="6"/>
  <c r="G9" i="6"/>
  <c r="F9" i="6"/>
  <c r="E9" i="6"/>
  <c r="D9" i="6"/>
  <c r="C9" i="6"/>
  <c r="G8" i="6"/>
  <c r="F8" i="6"/>
  <c r="E8" i="6"/>
  <c r="D8" i="6"/>
  <c r="C8" i="6"/>
  <c r="G7" i="6"/>
  <c r="F7" i="6"/>
  <c r="E7" i="6"/>
  <c r="D7" i="6"/>
  <c r="C7" i="6"/>
  <c r="G6" i="6"/>
  <c r="F6" i="6"/>
  <c r="E6" i="6"/>
  <c r="D6" i="6"/>
  <c r="C6" i="6"/>
  <c r="G76" i="4"/>
  <c r="F76" i="4"/>
  <c r="E76" i="4"/>
  <c r="D76" i="4"/>
  <c r="C76" i="4"/>
  <c r="G75" i="4"/>
  <c r="F75" i="4"/>
  <c r="E75" i="4"/>
  <c r="D75" i="4"/>
  <c r="C75" i="4"/>
  <c r="G67" i="4"/>
  <c r="F67" i="4"/>
  <c r="E67" i="4"/>
  <c r="D67" i="4"/>
  <c r="C67" i="4"/>
  <c r="G63" i="4"/>
  <c r="F63" i="4"/>
  <c r="E63" i="4"/>
  <c r="D63" i="4"/>
  <c r="C63" i="4"/>
  <c r="G61" i="4"/>
  <c r="F61" i="4"/>
  <c r="E61" i="4"/>
  <c r="D61" i="4"/>
  <c r="C61" i="4"/>
  <c r="G59" i="4"/>
  <c r="F59" i="4"/>
  <c r="E59" i="4"/>
  <c r="D59" i="4"/>
  <c r="C59" i="4"/>
  <c r="G57" i="4"/>
  <c r="F57" i="4"/>
  <c r="E57" i="4"/>
  <c r="D57" i="4"/>
  <c r="C57" i="4"/>
  <c r="G56" i="4"/>
  <c r="F56" i="4"/>
  <c r="E56" i="4"/>
  <c r="D56" i="4"/>
  <c r="C56" i="4"/>
  <c r="G51" i="4"/>
  <c r="F51" i="4"/>
  <c r="E51" i="4"/>
  <c r="D51" i="4"/>
  <c r="C51" i="4"/>
  <c r="G49" i="4"/>
  <c r="F49" i="4"/>
  <c r="E49" i="4"/>
  <c r="D49" i="4"/>
  <c r="C49" i="4"/>
  <c r="G45" i="4"/>
  <c r="F45" i="4"/>
  <c r="E45" i="4"/>
  <c r="D45" i="4"/>
  <c r="C45" i="4"/>
  <c r="G43" i="4"/>
  <c r="F43" i="4"/>
  <c r="E43" i="4"/>
  <c r="D43" i="4"/>
  <c r="C43" i="4"/>
  <c r="G41" i="4"/>
  <c r="F41" i="4"/>
  <c r="E41" i="4"/>
  <c r="D41" i="4"/>
  <c r="C41" i="4"/>
  <c r="G39" i="4"/>
  <c r="F39" i="4"/>
  <c r="E39" i="4"/>
  <c r="D39" i="4"/>
  <c r="C39" i="4"/>
  <c r="G38" i="4"/>
  <c r="F38" i="4"/>
  <c r="E38" i="4"/>
  <c r="D38" i="4"/>
  <c r="C38" i="4"/>
  <c r="G30" i="4"/>
  <c r="F30" i="4"/>
  <c r="E30" i="4"/>
  <c r="D30" i="4"/>
  <c r="C30" i="4"/>
  <c r="G24" i="4"/>
  <c r="F24" i="4"/>
  <c r="F23" i="4" s="1"/>
  <c r="E24" i="4"/>
  <c r="D24" i="4"/>
  <c r="C24" i="4"/>
  <c r="G23" i="4"/>
  <c r="E23" i="4"/>
  <c r="D23" i="4"/>
  <c r="C23" i="4"/>
  <c r="G18" i="4"/>
  <c r="F18" i="4"/>
  <c r="E18" i="4"/>
  <c r="D18" i="4"/>
  <c r="C18" i="4"/>
  <c r="G17" i="4"/>
  <c r="F17" i="4"/>
  <c r="E17" i="4"/>
  <c r="D17" i="4"/>
  <c r="C17" i="4"/>
  <c r="G15" i="4"/>
  <c r="F15" i="4"/>
  <c r="E15" i="4"/>
  <c r="D15" i="4"/>
  <c r="C15" i="4"/>
  <c r="G10" i="4"/>
  <c r="F10" i="4"/>
  <c r="E10" i="4"/>
  <c r="D10" i="4"/>
  <c r="C10" i="4"/>
  <c r="G9" i="4"/>
  <c r="F9" i="4"/>
  <c r="E9" i="4"/>
  <c r="D9" i="4"/>
  <c r="C9" i="4"/>
  <c r="G8" i="4"/>
  <c r="F8" i="4"/>
  <c r="E8" i="4"/>
  <c r="D8" i="4"/>
  <c r="C8" i="4"/>
  <c r="J42" i="2"/>
  <c r="I42" i="2"/>
  <c r="H42" i="2"/>
  <c r="G42" i="2"/>
  <c r="F42" i="2"/>
  <c r="J39" i="2"/>
  <c r="I39" i="2"/>
  <c r="H39" i="2"/>
  <c r="G39" i="2"/>
  <c r="I33" i="2"/>
  <c r="G33" i="2"/>
  <c r="F33" i="2"/>
  <c r="G32" i="2"/>
  <c r="G25" i="2"/>
  <c r="F25" i="2"/>
  <c r="J24" i="2"/>
  <c r="I24" i="2"/>
  <c r="H24" i="2"/>
  <c r="G24" i="2"/>
  <c r="F24" i="2"/>
  <c r="G16" i="2"/>
  <c r="F16" i="2"/>
  <c r="J13" i="2"/>
  <c r="I13" i="2"/>
  <c r="H13" i="2"/>
  <c r="G13" i="2"/>
  <c r="F13" i="2"/>
  <c r="J10" i="2"/>
  <c r="I10" i="2"/>
  <c r="I16" i="2" s="1"/>
  <c r="I25" i="2" s="1"/>
  <c r="H10" i="2"/>
  <c r="H16" i="2" s="1"/>
  <c r="G10" i="2"/>
  <c r="F10" i="2"/>
  <c r="J16" i="2" l="1"/>
  <c r="J33" i="2" s="1"/>
  <c r="H33" i="2"/>
  <c r="H25" i="2"/>
  <c r="J25" i="2" l="1"/>
</calcChain>
</file>

<file path=xl/sharedStrings.xml><?xml version="1.0" encoding="utf-8"?>
<sst xmlns="http://schemas.openxmlformats.org/spreadsheetml/2006/main" count="300" uniqueCount="133">
  <si>
    <t>FINANCIJSKI PLAN OSNOVNE ŠKOLE ANTUN MATIJA RELJKOVIĆ ZA 2026. S PROJEKCIJAMA ZA 2027. I 2028. GODINU</t>
  </si>
  <si>
    <t>I. OPĆI DIO</t>
  </si>
  <si>
    <t>A) SAŽETAK RAČUNA PRIHODA I RASHODA</t>
  </si>
  <si>
    <t>RAZRED I NAZIV</t>
  </si>
  <si>
    <t>IZVRŠENJE 
2024</t>
  </si>
  <si>
    <t>TEKUĆI PLAN 
2025</t>
  </si>
  <si>
    <t>PLAN 
2026</t>
  </si>
  <si>
    <t>PROJEKCIJA 
2027</t>
  </si>
  <si>
    <t>PROJEKCIJA
2028</t>
  </si>
  <si>
    <t>PRIHODI UKUPNO</t>
  </si>
  <si>
    <t>6 PRIHODI POSLOVANJA</t>
  </si>
  <si>
    <t>7 PRIHODI OD PRODAJE NEFINANCIJSKE IMOVINE</t>
  </si>
  <si>
    <t>RASHODI UKUPNO</t>
  </si>
  <si>
    <t>3 RASHODI  POSLOVANJA</t>
  </si>
  <si>
    <t>4 RASHODI ZA NABAVU NEFINANCIJSKE IMOVINE</t>
  </si>
  <si>
    <t>RAZLIKA - VIŠAK / MANJAK</t>
  </si>
  <si>
    <t>B) SAŽETAK RAČUNA FINANCIRANJA</t>
  </si>
  <si>
    <t>8 PRIMICI OD FINANCIJSKE IMOVINE I ZADUŽIVANJA</t>
  </si>
  <si>
    <t>5 IZDACI ZA FINANCIJSKU IMOVINU I OTPLATE ZAJMOVA</t>
  </si>
  <si>
    <t>NETO FINANCIRANJE</t>
  </si>
  <si>
    <t>VIŠAK / MANJAK + NETO FINANCIRANJE</t>
  </si>
  <si>
    <t xml:space="preserve">C) PRENESENI VIŠAK ILI PRENESENI MANJAK </t>
  </si>
  <si>
    <t>NAZIV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</si>
  <si>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</si>
  <si>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</si>
  <si>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</si>
  <si>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D) VIŠEGODIŠNJI PLAN URAVNOTEŽENJA</t>
  </si>
  <si>
    <t>IZVRŠENJE 
2023</t>
  </si>
  <si>
    <t>TEKUĆI PLAN 
2024</t>
  </si>
  <si>
    <t>PLAN 
2025</t>
  </si>
  <si>
    <t>PROJEKCIJA 
2026</t>
  </si>
  <si>
    <t>PROJEKCIJA
2027</t>
  </si>
  <si>
    <t>VIŠAK / MANJAK IZ PRETHODNE(IH) GODINE KOJI ĆE SE RASPOREDITI / POKRITI</t>
  </si>
  <si>
    <t>VIŠAK / MANJAK TEKUĆE GODINE
(VIŠAK / MANJAK + NETO FINANCIRANJE)</t>
  </si>
  <si>
    <t xml:space="preserve">A. RAČUN PRIHODA I RASHODA </t>
  </si>
  <si>
    <t>A1. PRIHODI I RASHODI PREMA EKONOMSKOJ KLASIFIKACIJI</t>
  </si>
  <si>
    <t>Razred/
skupina</t>
  </si>
  <si>
    <t>UKUPNO PRIHODI + PRENESENI REZULTAT</t>
  </si>
  <si>
    <t>UKUPNO PRIHODI</t>
  </si>
  <si>
    <t>Prihodi poslovanja</t>
  </si>
  <si>
    <t>Pomoći iz inozemstva i od subjekata unutar općeg proračuna</t>
  </si>
  <si>
    <t>Prihodi od upravnih i administrativnih pristojbi,  pristojbi po posebnim propisima i naknada</t>
  </si>
  <si>
    <t>Prihodi od prodaje proizvoda i roba te pruženih usluga i prihodi od donacija</t>
  </si>
  <si>
    <t>Prihodi iz nadležnog proračuna i od HZZO-a temeljem ugovornih obveza</t>
  </si>
  <si>
    <t>Prihodi od prodaje nefinancijske imovine</t>
  </si>
  <si>
    <t>Prihodi od prodaje proizvedene dugotrajne imovine</t>
  </si>
  <si>
    <t>PRENESENI REZULTAT</t>
  </si>
  <si>
    <t>Vlastiti izvori</t>
  </si>
  <si>
    <t>Višak prihoda poslovanja</t>
  </si>
  <si>
    <t>UKUPNO RASHODI</t>
  </si>
  <si>
    <t>Rashodi poslovanja</t>
  </si>
  <si>
    <t>Rashodi za zaposlene</t>
  </si>
  <si>
    <t>Materijalni rashodi</t>
  </si>
  <si>
    <t>Financijski rashodi</t>
  </si>
  <si>
    <t>Naknade građanima i kućanstvima</t>
  </si>
  <si>
    <t>Rashodi za donacije, kazne, naknade šteta i kapitalne pomoći</t>
  </si>
  <si>
    <t>Rashodi za nabavu nefinancijske imovine</t>
  </si>
  <si>
    <t>Rashodi za nabavu proizvedene dugotrajne imovine</t>
  </si>
  <si>
    <t>A2. PRIHODI I RASHODI PREMA IZVORIMA FINANCIRANJA</t>
  </si>
  <si>
    <t>Opći prihodi i primici</t>
  </si>
  <si>
    <t>Vlastiti prihodi</t>
  </si>
  <si>
    <t>Prihodi za posebne namjene</t>
  </si>
  <si>
    <t>Ostali prihodi za posebne namjene</t>
  </si>
  <si>
    <t>Pomoći</t>
  </si>
  <si>
    <t>Pomoći BPŽ</t>
  </si>
  <si>
    <t xml:space="preserve">Decentralizirana sredstva </t>
  </si>
  <si>
    <t>Ostale pomoći</t>
  </si>
  <si>
    <t>Donacije</t>
  </si>
  <si>
    <t>Rezultat poslovanja (višak prihoda poslovanja)</t>
  </si>
  <si>
    <t>1 Opći prihodi i primici</t>
  </si>
  <si>
    <t>Decentralizirana sredstva</t>
  </si>
  <si>
    <t>A3. RASHODI PREMA FUNKCIJSKOJ KLASIFIKACIJI</t>
  </si>
  <si>
    <t>09</t>
  </si>
  <si>
    <t>Obrazovanje</t>
  </si>
  <si>
    <t>0912</t>
  </si>
  <si>
    <t>Osnovno obrazovanje</t>
  </si>
  <si>
    <t>096</t>
  </si>
  <si>
    <t>Dodatne usluge u obrazovanju</t>
  </si>
  <si>
    <t>B. RAČUN FINANCIRANJA</t>
  </si>
  <si>
    <t>B1. RAČUN FINANCIRANJA PREMA EKONOMSKOJ KLASIFIKACIJI</t>
  </si>
  <si>
    <t>IZVRŠENJE 
(t-2)</t>
  </si>
  <si>
    <t>TEKUĆI PLAN 
(t-1)</t>
  </si>
  <si>
    <t>PLAN 
(t)</t>
  </si>
  <si>
    <t>PROJEKCIJA 
(t+1)</t>
  </si>
  <si>
    <t>PROJEKCIJA
(t+2)</t>
  </si>
  <si>
    <t>Primici od financijske imovine i zaduživanja</t>
  </si>
  <si>
    <t>Primici od zaduživanja</t>
  </si>
  <si>
    <t>…</t>
  </si>
  <si>
    <t>Izdaci za financijsku imovinu i otplate zajmova</t>
  </si>
  <si>
    <t>Izdaci za otplatu glavnice primljenih kredita i zajmova</t>
  </si>
  <si>
    <t>B2. RAČUN FINANCIRANJA PREMA IZVORIMA FINANCIRANJA</t>
  </si>
  <si>
    <t>Namjenski primici</t>
  </si>
  <si>
    <t>Namjenski primici od zaduživanja</t>
  </si>
  <si>
    <t xml:space="preserve">UKUPNO IZDACI </t>
  </si>
  <si>
    <t>Vlastii prihodi</t>
  </si>
  <si>
    <t>II. POSEBNI DIO</t>
  </si>
  <si>
    <t>ŠIFRA</t>
  </si>
  <si>
    <t>RAZDJEL 003</t>
  </si>
  <si>
    <t>UO ZA OBRAZOVANJE, ŠPORT I KULTURU</t>
  </si>
  <si>
    <t>GLAVA 00301/9941</t>
  </si>
  <si>
    <t>OSNOVNE ŠKOLE</t>
  </si>
  <si>
    <t xml:space="preserve">GLAVNI PROGRAM A05 </t>
  </si>
  <si>
    <t>OBRAZOVANJE, ŠPORT I KULTURA</t>
  </si>
  <si>
    <t>PROGRAM 6000</t>
  </si>
  <si>
    <t>ODGOJ I OBRAZOVANJE</t>
  </si>
  <si>
    <t>Aktivnost A600002</t>
  </si>
  <si>
    <t>Osnovno školstvo</t>
  </si>
  <si>
    <t>Izvor financiranja 5.2.</t>
  </si>
  <si>
    <t>Razred 3</t>
  </si>
  <si>
    <t xml:space="preserve">Kapitalni projekt K00003 </t>
  </si>
  <si>
    <t>Ulaganja u osnovne škole</t>
  </si>
  <si>
    <t>Razred 4</t>
  </si>
  <si>
    <t>Aktivnost A600006</t>
  </si>
  <si>
    <t>Financiranje iznad minimalnog standarda</t>
  </si>
  <si>
    <t>Izvor financiranja 1.1.</t>
  </si>
  <si>
    <t>Izvor financiranja 3.1.</t>
  </si>
  <si>
    <t>Izvor financiranja 4.2.</t>
  </si>
  <si>
    <t>Izvor financiranja 5.3.</t>
  </si>
  <si>
    <t xml:space="preserve">Rashodi za zaposlene </t>
  </si>
  <si>
    <t>Naknade građanima i kućanstvima na temelju osiguranja i druge naknade</t>
  </si>
  <si>
    <t>Ostali rashodi</t>
  </si>
  <si>
    <t>Izvor financiranja 6.2.</t>
  </si>
  <si>
    <t>Aktivnost A600014</t>
  </si>
  <si>
    <t>Projekt "Školska shema"</t>
  </si>
  <si>
    <t>Izvor financiranja 5.1.</t>
  </si>
  <si>
    <t>Aktivnost A600018</t>
  </si>
  <si>
    <t>S osmjehom u školu 6</t>
  </si>
  <si>
    <t>Aktivnost A600027</t>
  </si>
  <si>
    <t>Projekt "Medni dan"</t>
  </si>
  <si>
    <t>Aktivnost A600031</t>
  </si>
  <si>
    <t>Prehrana za učenike osnovnih škola</t>
  </si>
  <si>
    <t>Aktivnost A600038</t>
  </si>
  <si>
    <t>S osmjehom u školu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</si>
</sst>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k_n_-;\-* #,##0.00\ _k_n_-;_-* &quot;-&quot;??\ _k_n_-;_-@_-"/>
    <numFmt numFmtId="164" formatCode="_-* #,##0.00\ [$€-1]_-;\-* #,##0.00\ [$€-1]_-;_-* &quot;-&quot;??\ [$€-1]_-;_-@_-"/>
  </numFmts>
  <fonts count="25">
    <font>
      <sz val="11"/>
      <color theme="1"/>
      <name val="Calibri"/>
      <charset val="134"/>
      <scheme val="minor"/>
    </font>
    <font>
      <sz val="8"/>
      <color theme="1"/>
      <name val="Times New Roman"/>
      <charset val="238"/>
    </font>
    <font>
      <b/>
      <sz val="11"/>
      <color theme="1"/>
      <name val="Times New Roman"/>
      <charset val="238"/>
    </font>
    <font>
      <sz val="11"/>
      <color theme="1"/>
      <name val="Times New Roman"/>
      <charset val="238"/>
    </font>
    <font>
      <sz val="10"/>
      <color theme="1"/>
      <name val="Times New Roman"/>
      <charset val="238"/>
    </font>
    <font>
      <i/>
      <sz val="11"/>
      <color theme="1"/>
      <name val="Times New Roman"/>
      <charset val="238"/>
    </font>
    <font>
      <b/>
      <sz val="12"/>
      <color indexed="8"/>
      <name val="Times New Roman"/>
      <charset val="238"/>
    </font>
    <font>
      <b/>
      <sz val="14"/>
      <color indexed="8"/>
      <name val="Times New Roman"/>
      <charset val="238"/>
    </font>
    <font>
      <sz val="10"/>
      <color indexed="8"/>
      <name val="Times New Roman"/>
      <charset val="238"/>
    </font>
    <font>
      <sz val="12"/>
      <color theme="1"/>
      <name val="Times New Roman"/>
      <charset val="238"/>
    </font>
    <font>
      <b/>
      <sz val="10"/>
      <color indexed="8"/>
      <name val="Times New Roman"/>
      <charset val="238"/>
    </font>
    <font>
      <sz val="8"/>
      <color indexed="8"/>
      <name val="Times New Roman"/>
      <charset val="238"/>
    </font>
    <font>
      <i/>
      <sz val="10"/>
      <color indexed="8"/>
      <name val="Times New Roman"/>
      <charset val="238"/>
    </font>
    <font>
      <b/>
      <sz val="10"/>
      <color theme="1"/>
      <name val="Times New Roman"/>
      <charset val="238"/>
    </font>
    <font>
      <b/>
      <sz val="10"/>
      <name val="Times New Roman"/>
      <charset val="238"/>
    </font>
    <font>
      <sz val="10"/>
      <name val="Times New Roman"/>
      <charset val="238"/>
    </font>
    <font>
      <i/>
      <sz val="10"/>
      <name val="Times New Roman"/>
      <charset val="238"/>
    </font>
    <font>
      <sz val="14"/>
      <color indexed="8"/>
      <name val="Times New Roman"/>
      <charset val="238"/>
    </font>
    <font>
      <b/>
      <sz val="12"/>
      <name val="Times New Roman"/>
      <charset val="238"/>
    </font>
    <font>
      <sz val="12"/>
      <name val="Times New Roman"/>
      <charset val="238"/>
    </font>
    <font>
      <b/>
      <sz val="14"/>
      <name val="Times New Roman"/>
      <charset val="238"/>
    </font>
    <font>
      <sz val="14"/>
      <name val="Times New Roman"/>
      <charset val="238"/>
    </font>
    <font>
      <sz val="12"/>
      <color indexed="8"/>
      <name val="Times New Roman"/>
      <charset val="238"/>
    </font>
    <font>
      <sz val="11"/>
      <color theme="1"/>
      <name val="Calibri"/>
      <charset val="134"/>
      <scheme val="minor"/>
    </font>
    <font>
      <sz val="11"/>
      <color theme="1"/>
      <name val="Calibri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0" tint="-0.14996795556505021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9" fontId="23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</cellStyleXfs>
  <cellXfs count="138">
    <xf numFmtId="0" fontId="0" fillId="0" borderId="0" xfId="0"/>
    <xf numFmtId="0" fontId="1" fillId="0" borderId="0" xfId="3" applyFont="1" applyFill="1"/>
    <xf numFmtId="0" fontId="2" fillId="0" borderId="0" xfId="3" applyFont="1"/>
    <xf numFmtId="0" fontId="2" fillId="0" borderId="0" xfId="3" applyFont="1" applyAlignment="1">
      <alignment horizontal="left" indent="1"/>
    </xf>
    <xf numFmtId="0" fontId="3" fillId="0" borderId="0" xfId="3" applyFont="1" applyAlignment="1">
      <alignment horizontal="left" indent="1"/>
    </xf>
    <xf numFmtId="0" fontId="4" fillId="0" borderId="0" xfId="3" applyFont="1"/>
    <xf numFmtId="0" fontId="5" fillId="0" borderId="0" xfId="3" applyFont="1"/>
    <xf numFmtId="0" fontId="3" fillId="0" borderId="0" xfId="3" applyFont="1"/>
    <xf numFmtId="0" fontId="6" fillId="0" borderId="0" xfId="3" applyNumberFormat="1" applyFont="1" applyFill="1" applyBorder="1" applyAlignment="1" applyProtection="1">
      <alignment horizontal="left" vertical="center"/>
    </xf>
    <xf numFmtId="0" fontId="7" fillId="0" borderId="0" xfId="3" applyNumberFormat="1" applyFont="1" applyFill="1" applyBorder="1" applyAlignment="1" applyProtection="1">
      <alignment horizontal="center" vertical="center" wrapText="1"/>
    </xf>
    <xf numFmtId="0" fontId="8" fillId="0" borderId="0" xfId="3" applyNumberFormat="1" applyFont="1" applyFill="1" applyBorder="1" applyAlignment="1" applyProtection="1">
      <alignment vertical="center" wrapText="1"/>
    </xf>
    <xf numFmtId="0" fontId="9" fillId="0" borderId="0" xfId="3" applyFont="1" applyAlignment="1">
      <alignment wrapText="1"/>
    </xf>
    <xf numFmtId="0" fontId="10" fillId="2" borderId="1" xfId="3" applyNumberFormat="1" applyFont="1" applyFill="1" applyBorder="1" applyAlignment="1" applyProtection="1">
      <alignment horizontal="center" vertical="center" wrapText="1"/>
    </xf>
    <xf numFmtId="0" fontId="11" fillId="2" borderId="1" xfId="3" applyFont="1" applyFill="1" applyBorder="1" applyAlignment="1">
      <alignment horizontal="center" vertical="center" wrapText="1"/>
    </xf>
    <xf numFmtId="0" fontId="10" fillId="3" borderId="1" xfId="3" applyNumberFormat="1" applyFont="1" applyFill="1" applyBorder="1" applyAlignment="1" applyProtection="1">
      <alignment horizontal="left" vertical="center" wrapText="1"/>
    </xf>
    <xf numFmtId="4" fontId="10" fillId="3" borderId="1" xfId="3" applyNumberFormat="1" applyFont="1" applyFill="1" applyBorder="1" applyAlignment="1">
      <alignment wrapText="1"/>
    </xf>
    <xf numFmtId="0" fontId="10" fillId="3" borderId="1" xfId="3" applyNumberFormat="1" applyFont="1" applyFill="1" applyBorder="1" applyAlignment="1" applyProtection="1">
      <alignment horizontal="left" vertical="center" wrapText="1" indent="1"/>
    </xf>
    <xf numFmtId="0" fontId="10" fillId="3" borderId="1" xfId="3" applyNumberFormat="1" applyFont="1" applyFill="1" applyBorder="1" applyAlignment="1" applyProtection="1">
      <alignment horizontal="left" vertical="center" wrapText="1" indent="2"/>
    </xf>
    <xf numFmtId="0" fontId="10" fillId="3" borderId="1" xfId="3" applyNumberFormat="1" applyFont="1" applyFill="1" applyBorder="1" applyAlignment="1" applyProtection="1">
      <alignment horizontal="left" vertical="center" wrapText="1" indent="3"/>
    </xf>
    <xf numFmtId="4" fontId="10" fillId="3" borderId="1" xfId="3" applyNumberFormat="1" applyFont="1" applyFill="1" applyBorder="1" applyAlignment="1">
      <alignment horizontal="right"/>
    </xf>
    <xf numFmtId="0" fontId="12" fillId="4" borderId="1" xfId="3" applyNumberFormat="1" applyFont="1" applyFill="1" applyBorder="1" applyAlignment="1" applyProtection="1">
      <alignment horizontal="left" vertical="center" wrapText="1" indent="4"/>
    </xf>
    <xf numFmtId="0" fontId="12" fillId="4" borderId="1" xfId="3" applyNumberFormat="1" applyFont="1" applyFill="1" applyBorder="1" applyAlignment="1" applyProtection="1">
      <alignment horizontal="left" vertical="center" wrapText="1"/>
    </xf>
    <xf numFmtId="4" fontId="8" fillId="4" borderId="1" xfId="3" applyNumberFormat="1" applyFont="1" applyFill="1" applyBorder="1" applyAlignment="1">
      <alignment horizontal="right"/>
    </xf>
    <xf numFmtId="0" fontId="8" fillId="3" borderId="1" xfId="0" applyNumberFormat="1" applyFont="1" applyFill="1" applyBorder="1" applyAlignment="1" applyProtection="1">
      <alignment horizontal="center" vertical="center" wrapText="1"/>
    </xf>
    <xf numFmtId="0" fontId="8" fillId="3" borderId="1" xfId="0" applyNumberFormat="1" applyFont="1" applyFill="1" applyBorder="1" applyAlignment="1" applyProtection="1">
      <alignment horizontal="left" vertical="center" wrapText="1"/>
    </xf>
    <xf numFmtId="4" fontId="8" fillId="3" borderId="1" xfId="3" applyNumberFormat="1" applyFont="1" applyFill="1" applyBorder="1" applyAlignment="1">
      <alignment horizontal="right"/>
    </xf>
    <xf numFmtId="0" fontId="10" fillId="3" borderId="1" xfId="0" applyNumberFormat="1" applyFont="1" applyFill="1" applyBorder="1" applyAlignment="1" applyProtection="1">
      <alignment horizontal="left" vertical="center" wrapText="1"/>
    </xf>
    <xf numFmtId="0" fontId="12" fillId="4" borderId="1" xfId="0" applyNumberFormat="1" applyFont="1" applyFill="1" applyBorder="1" applyAlignment="1" applyProtection="1">
      <alignment horizontal="left" vertical="center" wrapText="1"/>
    </xf>
    <xf numFmtId="0" fontId="8" fillId="3" borderId="1" xfId="3" applyNumberFormat="1" applyFont="1" applyFill="1" applyBorder="1" applyAlignment="1" applyProtection="1">
      <alignment horizontal="left" vertical="center" wrapText="1"/>
    </xf>
    <xf numFmtId="0" fontId="4" fillId="0" borderId="1" xfId="3" applyFont="1" applyBorder="1"/>
    <xf numFmtId="4" fontId="4" fillId="0" borderId="1" xfId="3" applyNumberFormat="1" applyFont="1" applyBorder="1"/>
    <xf numFmtId="0" fontId="13" fillId="0" borderId="1" xfId="3" applyFont="1" applyBorder="1" applyAlignment="1">
      <alignment wrapText="1"/>
    </xf>
    <xf numFmtId="4" fontId="13" fillId="0" borderId="1" xfId="3" applyNumberFormat="1" applyFont="1" applyBorder="1"/>
    <xf numFmtId="0" fontId="4" fillId="4" borderId="1" xfId="3" applyFont="1" applyFill="1" applyBorder="1"/>
    <xf numFmtId="4" fontId="4" fillId="4" borderId="1" xfId="3" applyNumberFormat="1" applyFont="1" applyFill="1" applyBorder="1"/>
    <xf numFmtId="0" fontId="6" fillId="0" borderId="0" xfId="3" applyNumberFormat="1" applyFont="1" applyFill="1" applyBorder="1" applyAlignment="1" applyProtection="1">
      <alignment vertical="center" wrapText="1"/>
    </xf>
    <xf numFmtId="0" fontId="10" fillId="2" borderId="2" xfId="3" applyNumberFormat="1" applyFont="1" applyFill="1" applyBorder="1" applyAlignment="1" applyProtection="1">
      <alignment horizontal="center" vertical="center" wrapText="1"/>
    </xf>
    <xf numFmtId="0" fontId="14" fillId="3" borderId="1" xfId="3" applyNumberFormat="1" applyFont="1" applyFill="1" applyBorder="1" applyAlignment="1" applyProtection="1">
      <alignment horizontal="left" vertical="center" wrapText="1"/>
    </xf>
    <xf numFmtId="3" fontId="8" fillId="3" borderId="1" xfId="3" applyNumberFormat="1" applyFont="1" applyFill="1" applyBorder="1" applyAlignment="1">
      <alignment horizontal="right"/>
    </xf>
    <xf numFmtId="0" fontId="15" fillId="3" borderId="1" xfId="3" applyNumberFormat="1" applyFont="1" applyFill="1" applyBorder="1" applyAlignment="1" applyProtection="1">
      <alignment horizontal="left" vertical="center" wrapText="1" indent="2"/>
    </xf>
    <xf numFmtId="0" fontId="15" fillId="3" borderId="1" xfId="3" applyNumberFormat="1" applyFont="1" applyFill="1" applyBorder="1" applyAlignment="1" applyProtection="1">
      <alignment horizontal="left" vertical="center" wrapText="1"/>
    </xf>
    <xf numFmtId="0" fontId="16" fillId="3" borderId="1" xfId="3" applyFont="1" applyFill="1" applyBorder="1" applyAlignment="1">
      <alignment horizontal="left" vertical="center" wrapText="1"/>
    </xf>
    <xf numFmtId="0" fontId="14" fillId="3" borderId="1" xfId="3" applyNumberFormat="1" applyFont="1" applyFill="1" applyBorder="1" applyAlignment="1" applyProtection="1">
      <alignment vertical="center" wrapText="1"/>
    </xf>
    <xf numFmtId="0" fontId="15" fillId="3" borderId="1" xfId="3" applyNumberFormat="1" applyFont="1" applyFill="1" applyBorder="1" applyAlignment="1" applyProtection="1">
      <alignment vertical="center" wrapText="1"/>
    </xf>
    <xf numFmtId="0" fontId="3" fillId="0" borderId="1" xfId="3" applyFont="1" applyBorder="1" applyAlignment="1">
      <alignment horizontal="center"/>
    </xf>
    <xf numFmtId="0" fontId="3" fillId="0" borderId="1" xfId="3" applyFont="1" applyBorder="1"/>
    <xf numFmtId="0" fontId="16" fillId="3" borderId="1" xfId="3" applyNumberFormat="1" applyFont="1" applyFill="1" applyBorder="1" applyAlignment="1" applyProtection="1">
      <alignment horizontal="left" vertical="center" wrapText="1" indent="1"/>
    </xf>
    <xf numFmtId="0" fontId="16" fillId="3" borderId="1" xfId="3" applyFont="1" applyFill="1" applyBorder="1" applyAlignment="1">
      <alignment horizontal="left" vertical="center" indent="1"/>
    </xf>
    <xf numFmtId="0" fontId="9" fillId="0" borderId="0" xfId="3" applyFont="1" applyAlignment="1">
      <alignment vertical="center" wrapText="1"/>
    </xf>
    <xf numFmtId="43" fontId="14" fillId="3" borderId="1" xfId="3" applyNumberFormat="1" applyFont="1" applyFill="1" applyBorder="1" applyAlignment="1" applyProtection="1">
      <alignment horizontal="right" vertical="center" wrapText="1"/>
    </xf>
    <xf numFmtId="43" fontId="10" fillId="3" borderId="1" xfId="3" applyNumberFormat="1" applyFont="1" applyFill="1" applyBorder="1" applyAlignment="1">
      <alignment horizontal="right" wrapText="1"/>
    </xf>
    <xf numFmtId="43" fontId="15" fillId="3" borderId="1" xfId="3" applyNumberFormat="1" applyFont="1" applyFill="1" applyBorder="1" applyAlignment="1" applyProtection="1">
      <alignment horizontal="right" vertical="center" wrapText="1"/>
    </xf>
    <xf numFmtId="43" fontId="8" fillId="3" borderId="1" xfId="3" applyNumberFormat="1" applyFont="1" applyFill="1" applyBorder="1" applyAlignment="1">
      <alignment horizontal="right" vertical="center" wrapText="1"/>
    </xf>
    <xf numFmtId="0" fontId="15" fillId="3" borderId="1" xfId="3" applyFont="1" applyFill="1" applyBorder="1" applyAlignment="1">
      <alignment horizontal="left" vertical="center" indent="2"/>
    </xf>
    <xf numFmtId="43" fontId="8" fillId="3" borderId="1" xfId="3" applyNumberFormat="1" applyFont="1" applyFill="1" applyBorder="1" applyAlignment="1">
      <alignment horizontal="right" wrapText="1"/>
    </xf>
    <xf numFmtId="0" fontId="14" fillId="3" borderId="1" xfId="3" applyFont="1" applyFill="1" applyBorder="1" applyAlignment="1">
      <alignment horizontal="left" vertical="center"/>
    </xf>
    <xf numFmtId="43" fontId="15" fillId="3" borderId="1" xfId="3" applyNumberFormat="1" applyFont="1" applyFill="1" applyBorder="1" applyAlignment="1">
      <alignment horizontal="right" vertical="center" wrapText="1"/>
    </xf>
    <xf numFmtId="0" fontId="14" fillId="3" borderId="1" xfId="3" applyFont="1" applyFill="1" applyBorder="1" applyAlignment="1">
      <alignment horizontal="left" vertical="center" indent="2"/>
    </xf>
    <xf numFmtId="43" fontId="14" fillId="3" borderId="1" xfId="3" applyNumberFormat="1" applyFont="1" applyFill="1" applyBorder="1" applyAlignment="1">
      <alignment horizontal="right" vertical="center" wrapText="1"/>
    </xf>
    <xf numFmtId="43" fontId="10" fillId="3" borderId="1" xfId="3" applyNumberFormat="1" applyFont="1" applyFill="1" applyBorder="1" applyAlignment="1">
      <alignment horizontal="right" vertical="center" wrapText="1"/>
    </xf>
    <xf numFmtId="164" fontId="3" fillId="0" borderId="0" xfId="3" applyNumberFormat="1" applyFont="1"/>
    <xf numFmtId="164" fontId="3" fillId="0" borderId="0" xfId="1" applyNumberFormat="1" applyFont="1"/>
    <xf numFmtId="164" fontId="1" fillId="0" borderId="0" xfId="3" applyNumberFormat="1" applyFont="1" applyFill="1"/>
    <xf numFmtId="164" fontId="1" fillId="0" borderId="0" xfId="1" applyNumberFormat="1" applyFont="1" applyFill="1"/>
    <xf numFmtId="164" fontId="2" fillId="0" borderId="0" xfId="3" applyNumberFormat="1" applyFont="1"/>
    <xf numFmtId="164" fontId="2" fillId="0" borderId="0" xfId="1" applyNumberFormat="1" applyFont="1"/>
    <xf numFmtId="49" fontId="14" fillId="3" borderId="1" xfId="3" applyNumberFormat="1" applyFont="1" applyFill="1" applyBorder="1" applyAlignment="1" applyProtection="1">
      <alignment horizontal="left" vertical="center" wrapText="1"/>
    </xf>
    <xf numFmtId="49" fontId="15" fillId="3" borderId="1" xfId="3" applyNumberFormat="1" applyFont="1" applyFill="1" applyBorder="1" applyAlignment="1" applyProtection="1">
      <alignment horizontal="left" vertical="center" wrapText="1" indent="2"/>
    </xf>
    <xf numFmtId="0" fontId="3" fillId="0" borderId="0" xfId="4" applyFont="1"/>
    <xf numFmtId="0" fontId="3" fillId="0" borderId="0" xfId="2" applyFont="1"/>
    <xf numFmtId="0" fontId="6" fillId="0" borderId="0" xfId="4" applyNumberFormat="1" applyFont="1" applyFill="1" applyBorder="1" applyAlignment="1" applyProtection="1">
      <alignment horizontal="center" vertical="center" wrapText="1"/>
    </xf>
    <xf numFmtId="0" fontId="7" fillId="0" borderId="0" xfId="4" applyNumberFormat="1" applyFont="1" applyFill="1" applyBorder="1" applyAlignment="1" applyProtection="1">
      <alignment horizontal="center" vertical="center" wrapText="1"/>
    </xf>
    <xf numFmtId="0" fontId="9" fillId="0" borderId="0" xfId="4" applyFont="1" applyAlignment="1">
      <alignment wrapText="1"/>
    </xf>
    <xf numFmtId="0" fontId="7" fillId="0" borderId="0" xfId="4" applyNumberFormat="1" applyFont="1" applyFill="1" applyBorder="1" applyAlignment="1" applyProtection="1">
      <alignment horizontal="left" wrapText="1"/>
    </xf>
    <xf numFmtId="0" fontId="17" fillId="0" borderId="0" xfId="4" applyNumberFormat="1" applyFont="1" applyFill="1" applyBorder="1" applyAlignment="1" applyProtection="1">
      <alignment wrapText="1"/>
    </xf>
    <xf numFmtId="0" fontId="7" fillId="0" borderId="3" xfId="4" applyNumberFormat="1" applyFont="1" applyFill="1" applyBorder="1" applyAlignment="1" applyProtection="1">
      <alignment horizontal="center" vertical="center" wrapText="1"/>
    </xf>
    <xf numFmtId="0" fontId="2" fillId="0" borderId="3" xfId="4" applyFont="1" applyBorder="1" applyAlignment="1">
      <alignment horizontal="center" vertical="center"/>
    </xf>
    <xf numFmtId="0" fontId="10" fillId="3" borderId="1" xfId="3" applyNumberFormat="1" applyFont="1" applyFill="1" applyBorder="1" applyAlignment="1" applyProtection="1">
      <alignment horizontal="center" vertical="center" wrapText="1"/>
    </xf>
    <xf numFmtId="0" fontId="11" fillId="0" borderId="1" xfId="3" applyFont="1" applyBorder="1" applyAlignment="1">
      <alignment horizontal="center" vertical="center" wrapText="1"/>
    </xf>
    <xf numFmtId="0" fontId="11" fillId="3" borderId="1" xfId="3" applyNumberFormat="1" applyFont="1" applyFill="1" applyBorder="1" applyAlignment="1" applyProtection="1">
      <alignment horizontal="center" vertical="center" wrapText="1"/>
    </xf>
    <xf numFmtId="0" fontId="15" fillId="2" borderId="5" xfId="4" applyNumberFormat="1" applyFont="1" applyFill="1" applyBorder="1" applyAlignment="1" applyProtection="1">
      <alignment vertical="center"/>
    </xf>
    <xf numFmtId="43" fontId="10" fillId="2" borderId="1" xfId="4" applyNumberFormat="1" applyFont="1" applyFill="1" applyBorder="1" applyAlignment="1">
      <alignment horizontal="right" wrapText="1"/>
    </xf>
    <xf numFmtId="43" fontId="10" fillId="0" borderId="1" xfId="4" applyNumberFormat="1" applyFont="1" applyFill="1" applyBorder="1" applyAlignment="1">
      <alignment horizontal="right" wrapText="1"/>
    </xf>
    <xf numFmtId="0" fontId="14" fillId="2" borderId="4" xfId="4" applyFont="1" applyFill="1" applyBorder="1" applyAlignment="1">
      <alignment horizontal="left" vertical="center"/>
    </xf>
    <xf numFmtId="43" fontId="10" fillId="0" borderId="1" xfId="4" applyNumberFormat="1" applyFont="1" applyBorder="1" applyAlignment="1">
      <alignment horizontal="right" wrapText="1"/>
    </xf>
    <xf numFmtId="0" fontId="17" fillId="0" borderId="0" xfId="4" applyNumberFormat="1" applyFont="1" applyFill="1" applyBorder="1" applyAlignment="1" applyProtection="1">
      <alignment horizontal="center" vertical="center" wrapText="1"/>
    </xf>
    <xf numFmtId="0" fontId="8" fillId="0" borderId="0" xfId="4" applyNumberFormat="1" applyFont="1" applyFill="1" applyBorder="1" applyAlignment="1" applyProtection="1"/>
    <xf numFmtId="4" fontId="10" fillId="0" borderId="1" xfId="4" applyNumberFormat="1" applyFont="1" applyBorder="1" applyAlignment="1">
      <alignment horizontal="right"/>
    </xf>
    <xf numFmtId="4" fontId="10" fillId="2" borderId="1" xfId="4" applyNumberFormat="1" applyFont="1" applyFill="1" applyBorder="1" applyAlignment="1">
      <alignment horizontal="right"/>
    </xf>
    <xf numFmtId="4" fontId="14" fillId="5" borderId="4" xfId="4" applyNumberFormat="1" applyFont="1" applyFill="1" applyBorder="1" applyAlignment="1">
      <alignment horizontal="right"/>
    </xf>
    <xf numFmtId="4" fontId="14" fillId="2" borderId="4" xfId="4" applyNumberFormat="1" applyFont="1" applyFill="1" applyBorder="1" applyAlignment="1">
      <alignment horizontal="right"/>
    </xf>
    <xf numFmtId="0" fontId="18" fillId="0" borderId="0" xfId="4" applyNumberFormat="1" applyFont="1" applyFill="1" applyBorder="1" applyAlignment="1" applyProtection="1">
      <alignment horizontal="center" vertical="center" wrapText="1"/>
    </xf>
    <xf numFmtId="0" fontId="19" fillId="0" borderId="0" xfId="4" applyFont="1" applyAlignment="1">
      <alignment wrapText="1"/>
    </xf>
    <xf numFmtId="0" fontId="20" fillId="0" borderId="0" xfId="4" applyNumberFormat="1" applyFont="1" applyFill="1" applyBorder="1" applyAlignment="1" applyProtection="1">
      <alignment horizontal="center" vertical="center" wrapText="1"/>
    </xf>
    <xf numFmtId="0" fontId="21" fillId="0" borderId="0" xfId="4" applyNumberFormat="1" applyFont="1" applyFill="1" applyBorder="1" applyAlignment="1" applyProtection="1">
      <alignment horizontal="center" vertical="center" wrapText="1"/>
    </xf>
    <xf numFmtId="0" fontId="15" fillId="0" borderId="0" xfId="4" applyNumberFormat="1" applyFont="1" applyFill="1" applyBorder="1" applyAlignment="1" applyProtection="1"/>
    <xf numFmtId="4" fontId="10" fillId="2" borderId="4" xfId="4" applyNumberFormat="1" applyFont="1" applyFill="1" applyBorder="1" applyAlignment="1">
      <alignment horizontal="right"/>
    </xf>
    <xf numFmtId="0" fontId="8" fillId="0" borderId="0" xfId="4" applyNumberFormat="1" applyFont="1" applyFill="1" applyBorder="1" applyAlignment="1" applyProtection="1">
      <alignment vertical="center" wrapText="1"/>
    </xf>
    <xf numFmtId="0" fontId="13" fillId="0" borderId="3" xfId="4" applyFont="1" applyBorder="1" applyAlignment="1">
      <alignment horizontal="right" vertical="center"/>
    </xf>
    <xf numFmtId="43" fontId="10" fillId="0" borderId="1" xfId="4" applyNumberFormat="1" applyFont="1" applyFill="1" applyBorder="1" applyAlignment="1" applyProtection="1">
      <alignment horizontal="right" wrapText="1"/>
    </xf>
    <xf numFmtId="4" fontId="10" fillId="0" borderId="1" xfId="4" applyNumberFormat="1" applyFont="1" applyFill="1" applyBorder="1" applyAlignment="1" applyProtection="1">
      <alignment horizontal="right" wrapText="1"/>
    </xf>
    <xf numFmtId="4" fontId="14" fillId="5" borderId="1" xfId="4" applyNumberFormat="1" applyFont="1" applyFill="1" applyBorder="1" applyAlignment="1" applyProtection="1">
      <alignment horizontal="right" wrapText="1"/>
    </xf>
    <xf numFmtId="4" fontId="14" fillId="2" borderId="1" xfId="4" applyNumberFormat="1" applyFont="1" applyFill="1" applyBorder="1" applyAlignment="1">
      <alignment horizontal="right"/>
    </xf>
    <xf numFmtId="0" fontId="10" fillId="0" borderId="1" xfId="3" quotePrefix="1" applyFont="1" applyBorder="1" applyAlignment="1">
      <alignment horizontal="center" vertical="center" wrapText="1"/>
    </xf>
    <xf numFmtId="0" fontId="10" fillId="2" borderId="1" xfId="3" quotePrefix="1" applyFont="1" applyFill="1" applyBorder="1" applyAlignment="1">
      <alignment horizontal="center" vertical="center" wrapText="1"/>
    </xf>
    <xf numFmtId="0" fontId="15" fillId="3" borderId="1" xfId="3" quotePrefix="1" applyFont="1" applyFill="1" applyBorder="1" applyAlignment="1">
      <alignment horizontal="left" vertical="center" wrapText="1"/>
    </xf>
    <xf numFmtId="0" fontId="14" fillId="3" borderId="1" xfId="3" quotePrefix="1" applyFont="1" applyFill="1" applyBorder="1" applyAlignment="1">
      <alignment horizontal="left" vertical="center" wrapText="1"/>
    </xf>
    <xf numFmtId="0" fontId="15" fillId="3" borderId="1" xfId="3" quotePrefix="1" applyFont="1" applyFill="1" applyBorder="1" applyAlignment="1">
      <alignment horizontal="left" vertical="center"/>
    </xf>
    <xf numFmtId="49" fontId="15" fillId="3" borderId="1" xfId="3" quotePrefix="1" applyNumberFormat="1" applyFont="1" applyFill="1" applyBorder="1" applyAlignment="1">
      <alignment horizontal="left" vertical="center" indent="2"/>
    </xf>
    <xf numFmtId="0" fontId="6" fillId="0" borderId="0" xfId="4" applyNumberFormat="1" applyFont="1" applyFill="1" applyBorder="1" applyAlignment="1" applyProtection="1">
      <alignment horizontal="center" vertical="center" wrapText="1"/>
    </xf>
    <xf numFmtId="0" fontId="22" fillId="0" borderId="0" xfId="4" applyNumberFormat="1" applyFont="1" applyFill="1" applyBorder="1" applyAlignment="1" applyProtection="1">
      <alignment vertical="center" wrapText="1"/>
    </xf>
    <xf numFmtId="0" fontId="9" fillId="0" borderId="0" xfId="4" applyFont="1" applyAlignment="1">
      <alignment wrapText="1"/>
    </xf>
    <xf numFmtId="0" fontId="10" fillId="0" borderId="4" xfId="3" quotePrefix="1" applyFont="1" applyBorder="1" applyAlignment="1">
      <alignment horizontal="center" vertical="center" wrapText="1"/>
    </xf>
    <xf numFmtId="0" fontId="10" fillId="0" borderId="5" xfId="3" applyFont="1" applyBorder="1" applyAlignment="1">
      <alignment horizontal="center" vertical="center" wrapText="1"/>
    </xf>
    <xf numFmtId="0" fontId="11" fillId="0" borderId="1" xfId="3" applyFont="1" applyBorder="1" applyAlignment="1">
      <alignment horizontal="center" vertical="center" wrapText="1"/>
    </xf>
    <xf numFmtId="0" fontId="14" fillId="2" borderId="4" xfId="4" applyNumberFormat="1" applyFont="1" applyFill="1" applyBorder="1" applyAlignment="1" applyProtection="1">
      <alignment horizontal="left" vertical="center" wrapText="1"/>
    </xf>
    <xf numFmtId="0" fontId="15" fillId="2" borderId="5" xfId="4" applyNumberFormat="1" applyFont="1" applyFill="1" applyBorder="1" applyAlignment="1" applyProtection="1">
      <alignment vertical="center" wrapText="1"/>
    </xf>
    <xf numFmtId="0" fontId="15" fillId="2" borderId="5" xfId="4" applyNumberFormat="1" applyFont="1" applyFill="1" applyBorder="1" applyAlignment="1" applyProtection="1">
      <alignment vertical="center"/>
    </xf>
    <xf numFmtId="0" fontId="14" fillId="0" borderId="4" xfId="4" applyNumberFormat="1" applyFont="1" applyFill="1" applyBorder="1" applyAlignment="1" applyProtection="1">
      <alignment horizontal="left" vertical="center" wrapText="1"/>
    </xf>
    <xf numFmtId="0" fontId="15" fillId="0" borderId="5" xfId="4" applyNumberFormat="1" applyFont="1" applyFill="1" applyBorder="1" applyAlignment="1" applyProtection="1">
      <alignment vertical="center" wrapText="1"/>
    </xf>
    <xf numFmtId="0" fontId="15" fillId="0" borderId="5" xfId="4" applyNumberFormat="1" applyFont="1" applyFill="1" applyBorder="1" applyAlignment="1" applyProtection="1">
      <alignment vertical="center"/>
    </xf>
    <xf numFmtId="0" fontId="14" fillId="0" borderId="4" xfId="4" quotePrefix="1" applyFont="1" applyFill="1" applyBorder="1" applyAlignment="1">
      <alignment horizontal="left" vertical="center"/>
    </xf>
    <xf numFmtId="0" fontId="14" fillId="0" borderId="4" xfId="4" quotePrefix="1" applyNumberFormat="1" applyFont="1" applyFill="1" applyBorder="1" applyAlignment="1" applyProtection="1">
      <alignment horizontal="left" vertical="center" wrapText="1"/>
    </xf>
    <xf numFmtId="0" fontId="14" fillId="0" borderId="4" xfId="4" quotePrefix="1" applyFont="1" applyBorder="1" applyAlignment="1">
      <alignment horizontal="left" vertical="center"/>
    </xf>
    <xf numFmtId="0" fontId="14" fillId="2" borderId="4" xfId="4" quotePrefix="1" applyNumberFormat="1" applyFont="1" applyFill="1" applyBorder="1" applyAlignment="1" applyProtection="1">
      <alignment horizontal="left" vertical="center" wrapText="1"/>
    </xf>
    <xf numFmtId="0" fontId="10" fillId="0" borderId="4" xfId="4" quotePrefix="1" applyFont="1" applyBorder="1" applyAlignment="1">
      <alignment horizontal="center" vertical="center" wrapText="1"/>
    </xf>
    <xf numFmtId="0" fontId="10" fillId="0" borderId="5" xfId="4" applyFont="1" applyBorder="1" applyAlignment="1">
      <alignment horizontal="center" vertical="center" wrapText="1"/>
    </xf>
    <xf numFmtId="0" fontId="10" fillId="0" borderId="2" xfId="4" applyFont="1" applyBorder="1" applyAlignment="1">
      <alignment horizontal="center" vertical="center" wrapText="1"/>
    </xf>
    <xf numFmtId="0" fontId="14" fillId="5" borderId="4" xfId="4" applyNumberFormat="1" applyFont="1" applyFill="1" applyBorder="1" applyAlignment="1" applyProtection="1">
      <alignment horizontal="left" vertical="center" wrapText="1"/>
    </xf>
    <xf numFmtId="0" fontId="14" fillId="5" borderId="5" xfId="4" applyNumberFormat="1" applyFont="1" applyFill="1" applyBorder="1" applyAlignment="1" applyProtection="1">
      <alignment horizontal="left" vertical="center" wrapText="1"/>
    </xf>
    <xf numFmtId="0" fontId="14" fillId="5" borderId="2" xfId="4" applyNumberFormat="1" applyFont="1" applyFill="1" applyBorder="1" applyAlignment="1" applyProtection="1">
      <alignment horizontal="left" vertical="center" wrapText="1"/>
    </xf>
    <xf numFmtId="0" fontId="14" fillId="2" borderId="5" xfId="4" applyNumberFormat="1" applyFont="1" applyFill="1" applyBorder="1" applyAlignment="1" applyProtection="1">
      <alignment horizontal="left" vertical="center" wrapText="1"/>
    </xf>
    <xf numFmtId="0" fontId="14" fillId="2" borderId="2" xfId="4" applyNumberFormat="1" applyFont="1" applyFill="1" applyBorder="1" applyAlignment="1" applyProtection="1">
      <alignment horizontal="left" vertical="center" wrapText="1"/>
    </xf>
    <xf numFmtId="0" fontId="18" fillId="0" borderId="0" xfId="4" applyNumberFormat="1" applyFont="1" applyFill="1" applyBorder="1" applyAlignment="1" applyProtection="1">
      <alignment horizontal="center" vertical="center" wrapText="1"/>
    </xf>
    <xf numFmtId="0" fontId="3" fillId="0" borderId="5" xfId="4" applyFont="1" applyBorder="1" applyAlignment="1">
      <alignment horizontal="left" vertical="center" wrapText="1"/>
    </xf>
    <xf numFmtId="0" fontId="3" fillId="0" borderId="2" xfId="4" applyFont="1" applyBorder="1" applyAlignment="1">
      <alignment horizontal="left" vertical="center" wrapText="1"/>
    </xf>
    <xf numFmtId="0" fontId="6" fillId="0" borderId="0" xfId="3" applyNumberFormat="1" applyFont="1" applyFill="1" applyBorder="1" applyAlignment="1" applyProtection="1">
      <alignment horizontal="center" vertical="center" wrapText="1"/>
    </xf>
    <xf numFmtId="0" fontId="9" fillId="0" borderId="0" xfId="3" applyFont="1" applyAlignment="1">
      <alignment wrapText="1"/>
    </xf>
  </cellXfs>
  <cellStyles count="5">
    <cellStyle name="Normalno" xfId="0" builtinId="0"/>
    <cellStyle name="Normalno 2" xfId="2"/>
    <cellStyle name="Normalno 2 2" xfId="3"/>
    <cellStyle name="Normalno 3" xfId="4"/>
    <cellStyle name="Postotak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"/>
  <sheetViews>
    <sheetView topLeftCell="A10" workbookViewId="0">
      <selection activeCell="H11" sqref="H11"/>
    </sheetView>
  </sheetViews>
  <sheetFormatPr defaultColWidth="8.85546875" defaultRowHeight="15"/>
  <cols>
    <col min="1" max="4" width="8.85546875" style="69"/>
    <col min="5" max="5" width="25.28515625" style="69" customWidth="1"/>
    <col min="6" max="10" width="19.42578125" style="69" customWidth="1"/>
    <col min="11" max="12" width="25.28515625" style="69" customWidth="1"/>
    <col min="13" max="16384" width="8.85546875" style="69"/>
  </cols>
  <sheetData>
    <row r="1" spans="1:10" ht="15.75">
      <c r="A1" s="8"/>
    </row>
    <row r="2" spans="1:10" s="68" customFormat="1" ht="51" customHeight="1">
      <c r="A2" s="109" t="s">
        <v>0</v>
      </c>
      <c r="B2" s="109"/>
      <c r="C2" s="109"/>
      <c r="D2" s="109"/>
      <c r="E2" s="109"/>
      <c r="F2" s="109"/>
      <c r="G2" s="109"/>
      <c r="H2" s="109"/>
      <c r="I2" s="109"/>
      <c r="J2" s="109"/>
    </row>
    <row r="3" spans="1:10" s="68" customFormat="1" ht="18" customHeight="1">
      <c r="A3" s="71"/>
      <c r="B3" s="71"/>
      <c r="C3" s="71"/>
      <c r="D3" s="71"/>
      <c r="E3" s="71"/>
      <c r="F3" s="71"/>
      <c r="G3" s="71"/>
      <c r="H3" s="71"/>
      <c r="I3" s="71"/>
      <c r="J3" s="71"/>
    </row>
    <row r="4" spans="1:10" s="68" customFormat="1" ht="15.75">
      <c r="A4" s="109" t="s">
        <v>1</v>
      </c>
      <c r="B4" s="109"/>
      <c r="C4" s="109"/>
      <c r="D4" s="109"/>
      <c r="E4" s="109"/>
      <c r="F4" s="109"/>
      <c r="G4" s="109"/>
      <c r="H4" s="109"/>
      <c r="I4" s="110"/>
      <c r="J4" s="110"/>
    </row>
    <row r="5" spans="1:10" s="68" customFormat="1" ht="18.75">
      <c r="A5" s="71"/>
      <c r="B5" s="71"/>
      <c r="C5" s="71"/>
      <c r="D5" s="71"/>
      <c r="E5" s="71"/>
      <c r="F5" s="71"/>
      <c r="G5" s="71"/>
      <c r="H5" s="71"/>
      <c r="I5" s="97"/>
      <c r="J5" s="97"/>
    </row>
    <row r="6" spans="1:10" s="68" customFormat="1" ht="18" customHeight="1">
      <c r="A6" s="109" t="s">
        <v>2</v>
      </c>
      <c r="B6" s="111"/>
      <c r="C6" s="111"/>
      <c r="D6" s="111"/>
      <c r="E6" s="111"/>
      <c r="F6" s="111"/>
      <c r="G6" s="111"/>
      <c r="H6" s="111"/>
      <c r="I6" s="111"/>
      <c r="J6" s="111"/>
    </row>
    <row r="7" spans="1:10" s="68" customFormat="1" ht="18.75">
      <c r="A7" s="73"/>
      <c r="B7" s="74"/>
      <c r="C7" s="74"/>
      <c r="D7" s="74"/>
      <c r="E7" s="75"/>
      <c r="F7" s="76"/>
      <c r="G7" s="76"/>
      <c r="H7" s="76"/>
      <c r="I7" s="76"/>
      <c r="J7" s="98"/>
    </row>
    <row r="8" spans="1:10" s="68" customFormat="1" ht="25.5">
      <c r="A8" s="112" t="s">
        <v>3</v>
      </c>
      <c r="B8" s="113"/>
      <c r="C8" s="113"/>
      <c r="D8" s="113"/>
      <c r="E8" s="113"/>
      <c r="F8" s="103" t="s">
        <v>4</v>
      </c>
      <c r="G8" s="103" t="s">
        <v>5</v>
      </c>
      <c r="H8" s="77" t="s">
        <v>6</v>
      </c>
      <c r="I8" s="77" t="s">
        <v>7</v>
      </c>
      <c r="J8" s="77" t="s">
        <v>8</v>
      </c>
    </row>
    <row r="9" spans="1:10" s="7" customFormat="1" ht="12" customHeight="1">
      <c r="A9" s="114">
        <v>1</v>
      </c>
      <c r="B9" s="114"/>
      <c r="C9" s="114"/>
      <c r="D9" s="114"/>
      <c r="E9" s="114"/>
      <c r="F9" s="78">
        <v>2</v>
      </c>
      <c r="G9" s="78">
        <v>3</v>
      </c>
      <c r="H9" s="79">
        <v>4</v>
      </c>
      <c r="I9" s="79">
        <v>5</v>
      </c>
      <c r="J9" s="79">
        <v>6</v>
      </c>
    </row>
    <row r="10" spans="1:10" s="68" customFormat="1">
      <c r="A10" s="115" t="s">
        <v>9</v>
      </c>
      <c r="B10" s="116"/>
      <c r="C10" s="116"/>
      <c r="D10" s="116"/>
      <c r="E10" s="117"/>
      <c r="F10" s="81">
        <f>F11+F12</f>
        <v>1522659.22</v>
      </c>
      <c r="G10" s="81">
        <f t="shared" ref="G10:J10" si="0">G11+G12</f>
        <v>1689730.37</v>
      </c>
      <c r="H10" s="81">
        <f t="shared" si="0"/>
        <v>1654797.69</v>
      </c>
      <c r="I10" s="81">
        <f t="shared" si="0"/>
        <v>1654797.69</v>
      </c>
      <c r="J10" s="81">
        <f t="shared" si="0"/>
        <v>1654797.69</v>
      </c>
    </row>
    <row r="11" spans="1:10" s="68" customFormat="1">
      <c r="A11" s="118" t="s">
        <v>10</v>
      </c>
      <c r="B11" s="119"/>
      <c r="C11" s="119"/>
      <c r="D11" s="119"/>
      <c r="E11" s="120"/>
      <c r="F11" s="82">
        <v>1522659.22</v>
      </c>
      <c r="G11" s="82">
        <v>1689730.37</v>
      </c>
      <c r="H11" s="82">
        <v>1654797.69</v>
      </c>
      <c r="I11" s="82">
        <v>1654797.69</v>
      </c>
      <c r="J11" s="82">
        <v>1654797.69</v>
      </c>
    </row>
    <row r="12" spans="1:10" s="68" customFormat="1">
      <c r="A12" s="121" t="s">
        <v>11</v>
      </c>
      <c r="B12" s="120"/>
      <c r="C12" s="120"/>
      <c r="D12" s="120"/>
      <c r="E12" s="120"/>
      <c r="F12" s="82">
        <v>0</v>
      </c>
      <c r="G12" s="82">
        <v>0</v>
      </c>
      <c r="H12" s="82">
        <v>0</v>
      </c>
      <c r="I12" s="82">
        <v>0</v>
      </c>
      <c r="J12" s="82">
        <v>0</v>
      </c>
    </row>
    <row r="13" spans="1:10" s="68" customFormat="1">
      <c r="A13" s="83" t="s">
        <v>12</v>
      </c>
      <c r="B13" s="80"/>
      <c r="C13" s="80"/>
      <c r="D13" s="80"/>
      <c r="E13" s="80"/>
      <c r="F13" s="81">
        <f>F14+F15</f>
        <v>1490625.71</v>
      </c>
      <c r="G13" s="81">
        <f t="shared" ref="G13:J13" si="1">G14+G15</f>
        <v>1718425.8</v>
      </c>
      <c r="H13" s="81">
        <f t="shared" si="1"/>
        <v>1657947.03</v>
      </c>
      <c r="I13" s="81">
        <f t="shared" si="1"/>
        <v>1657947.03</v>
      </c>
      <c r="J13" s="81">
        <f t="shared" si="1"/>
        <v>1657947.03</v>
      </c>
    </row>
    <row r="14" spans="1:10" s="68" customFormat="1">
      <c r="A14" s="122" t="s">
        <v>13</v>
      </c>
      <c r="B14" s="119"/>
      <c r="C14" s="119"/>
      <c r="D14" s="119"/>
      <c r="E14" s="119"/>
      <c r="F14" s="82">
        <v>1489198.61</v>
      </c>
      <c r="G14" s="82">
        <v>1705085.07</v>
      </c>
      <c r="H14" s="82">
        <v>1653603.18</v>
      </c>
      <c r="I14" s="82">
        <v>1653603.18</v>
      </c>
      <c r="J14" s="99">
        <v>1653603.18</v>
      </c>
    </row>
    <row r="15" spans="1:10" s="68" customFormat="1">
      <c r="A15" s="123" t="s">
        <v>14</v>
      </c>
      <c r="B15" s="120"/>
      <c r="C15" s="120"/>
      <c r="D15" s="120"/>
      <c r="E15" s="120"/>
      <c r="F15" s="84">
        <v>1427.1</v>
      </c>
      <c r="G15" s="84">
        <v>13340.73</v>
      </c>
      <c r="H15" s="84">
        <v>4343.8500000000004</v>
      </c>
      <c r="I15" s="84">
        <v>4343.8500000000004</v>
      </c>
      <c r="J15" s="99">
        <v>4343.8500000000004</v>
      </c>
    </row>
    <row r="16" spans="1:10" s="68" customFormat="1">
      <c r="A16" s="124" t="s">
        <v>15</v>
      </c>
      <c r="B16" s="116"/>
      <c r="C16" s="116"/>
      <c r="D16" s="116"/>
      <c r="E16" s="116"/>
      <c r="F16" s="81">
        <f>F10-F13</f>
        <v>32033.509999999798</v>
      </c>
      <c r="G16" s="81">
        <f t="shared" ref="G16:J16" si="2">G10-G13</f>
        <v>-28695.429999999898</v>
      </c>
      <c r="H16" s="81">
        <f t="shared" si="2"/>
        <v>-3149.3400000000838</v>
      </c>
      <c r="I16" s="81">
        <f>I10-I13</f>
        <v>-3149.3400000000838</v>
      </c>
      <c r="J16" s="81">
        <f t="shared" si="2"/>
        <v>-3149.3400000000838</v>
      </c>
    </row>
    <row r="17" spans="1:10" s="68" customFormat="1" ht="18.75">
      <c r="A17" s="71"/>
      <c r="B17" s="85"/>
      <c r="C17" s="85"/>
      <c r="D17" s="85"/>
      <c r="E17" s="85"/>
      <c r="F17" s="85"/>
      <c r="G17" s="85"/>
      <c r="H17" s="86"/>
      <c r="I17" s="86"/>
      <c r="J17" s="86"/>
    </row>
    <row r="18" spans="1:10" s="68" customFormat="1" ht="18" customHeight="1">
      <c r="A18" s="109" t="s">
        <v>16</v>
      </c>
      <c r="B18" s="111"/>
      <c r="C18" s="111"/>
      <c r="D18" s="111"/>
      <c r="E18" s="111"/>
      <c r="F18" s="111"/>
      <c r="G18" s="111"/>
      <c r="H18" s="111"/>
      <c r="I18" s="111"/>
      <c r="J18" s="111"/>
    </row>
    <row r="19" spans="1:10" s="68" customFormat="1" ht="18.75">
      <c r="A19" s="71"/>
      <c r="B19" s="85"/>
      <c r="C19" s="85"/>
      <c r="D19" s="85"/>
      <c r="E19" s="85"/>
      <c r="F19" s="85"/>
      <c r="G19" s="85"/>
      <c r="H19" s="86"/>
      <c r="I19" s="86"/>
      <c r="J19" s="86"/>
    </row>
    <row r="20" spans="1:10" s="68" customFormat="1" ht="25.5">
      <c r="A20" s="112" t="s">
        <v>3</v>
      </c>
      <c r="B20" s="113"/>
      <c r="C20" s="113"/>
      <c r="D20" s="113"/>
      <c r="E20" s="113"/>
      <c r="F20" s="103" t="s">
        <v>4</v>
      </c>
      <c r="G20" s="103" t="s">
        <v>5</v>
      </c>
      <c r="H20" s="77" t="s">
        <v>6</v>
      </c>
      <c r="I20" s="77" t="s">
        <v>7</v>
      </c>
      <c r="J20" s="77" t="s">
        <v>8</v>
      </c>
    </row>
    <row r="21" spans="1:10" s="7" customFormat="1" ht="12" customHeight="1">
      <c r="A21" s="114">
        <v>1</v>
      </c>
      <c r="B21" s="114"/>
      <c r="C21" s="114"/>
      <c r="D21" s="114"/>
      <c r="E21" s="114"/>
      <c r="F21" s="78">
        <v>2</v>
      </c>
      <c r="G21" s="78">
        <v>3</v>
      </c>
      <c r="H21" s="79">
        <v>4</v>
      </c>
      <c r="I21" s="79">
        <v>5</v>
      </c>
      <c r="J21" s="79">
        <v>6</v>
      </c>
    </row>
    <row r="22" spans="1:10" s="68" customFormat="1">
      <c r="A22" s="123" t="s">
        <v>17</v>
      </c>
      <c r="B22" s="120"/>
      <c r="C22" s="120"/>
      <c r="D22" s="120"/>
      <c r="E22" s="120"/>
      <c r="F22" s="87">
        <v>0</v>
      </c>
      <c r="G22" s="87"/>
      <c r="H22" s="87"/>
      <c r="I22" s="87"/>
      <c r="J22" s="100"/>
    </row>
    <row r="23" spans="1:10" s="68" customFormat="1">
      <c r="A23" s="123" t="s">
        <v>18</v>
      </c>
      <c r="B23" s="120"/>
      <c r="C23" s="120"/>
      <c r="D23" s="120"/>
      <c r="E23" s="120"/>
      <c r="F23" s="87">
        <v>0</v>
      </c>
      <c r="G23" s="87"/>
      <c r="H23" s="87"/>
      <c r="I23" s="87"/>
      <c r="J23" s="100"/>
    </row>
    <row r="24" spans="1:10" s="68" customFormat="1">
      <c r="A24" s="124" t="s">
        <v>19</v>
      </c>
      <c r="B24" s="116"/>
      <c r="C24" s="116"/>
      <c r="D24" s="116"/>
      <c r="E24" s="116"/>
      <c r="F24" s="88">
        <f>F22-F23</f>
        <v>0</v>
      </c>
      <c r="G24" s="88">
        <f t="shared" ref="G24:J24" si="3">G22-G23</f>
        <v>0</v>
      </c>
      <c r="H24" s="88">
        <f t="shared" si="3"/>
        <v>0</v>
      </c>
      <c r="I24" s="88">
        <f t="shared" si="3"/>
        <v>0</v>
      </c>
      <c r="J24" s="88">
        <f t="shared" si="3"/>
        <v>0</v>
      </c>
    </row>
    <row r="25" spans="1:10" s="68" customFormat="1">
      <c r="A25" s="124" t="s">
        <v>20</v>
      </c>
      <c r="B25" s="116"/>
      <c r="C25" s="116"/>
      <c r="D25" s="116"/>
      <c r="E25" s="116"/>
      <c r="F25" s="88">
        <f>F16+F24</f>
        <v>32033.509999999798</v>
      </c>
      <c r="G25" s="88">
        <f t="shared" ref="G25:J25" si="4">G16+G24</f>
        <v>-28695.429999999898</v>
      </c>
      <c r="H25" s="88">
        <f t="shared" si="4"/>
        <v>-3149.3400000000838</v>
      </c>
      <c r="I25" s="88">
        <f t="shared" si="4"/>
        <v>-3149.3400000000838</v>
      </c>
      <c r="J25" s="88">
        <f t="shared" si="4"/>
        <v>-3149.3400000000838</v>
      </c>
    </row>
    <row r="26" spans="1:10" s="68" customFormat="1" ht="18.75">
      <c r="A26" s="71"/>
      <c r="B26" s="85"/>
      <c r="C26" s="85"/>
      <c r="D26" s="85"/>
      <c r="E26" s="85"/>
      <c r="F26" s="85"/>
      <c r="G26" s="85"/>
      <c r="H26" s="86"/>
      <c r="I26" s="86"/>
      <c r="J26" s="86"/>
    </row>
    <row r="27" spans="1:10" s="68" customFormat="1" ht="18" customHeight="1">
      <c r="A27" s="109" t="s">
        <v>21</v>
      </c>
      <c r="B27" s="111"/>
      <c r="C27" s="111"/>
      <c r="D27" s="111"/>
      <c r="E27" s="111"/>
      <c r="F27" s="111"/>
      <c r="G27" s="111"/>
      <c r="H27" s="111"/>
      <c r="I27" s="111"/>
      <c r="J27" s="111"/>
    </row>
    <row r="28" spans="1:10" s="68" customFormat="1" ht="18" customHeight="1">
      <c r="A28" s="70"/>
      <c r="B28" s="72"/>
      <c r="C28" s="72"/>
      <c r="D28" s="72"/>
      <c r="E28" s="72"/>
      <c r="F28" s="72"/>
      <c r="G28" s="72"/>
      <c r="H28" s="72"/>
      <c r="I28" s="72"/>
      <c r="J28" s="72"/>
    </row>
    <row r="29" spans="1:10" s="68" customFormat="1" ht="25.5">
      <c r="A29" s="125" t="s">
        <v>22</v>
      </c>
      <c r="B29" s="126"/>
      <c r="C29" s="126"/>
      <c r="D29" s="126"/>
      <c r="E29" s="127"/>
      <c r="F29" s="103" t="s">
        <v>4</v>
      </c>
      <c r="G29" s="103" t="s">
        <v>5</v>
      </c>
      <c r="H29" s="77" t="s">
        <v>6</v>
      </c>
      <c r="I29" s="77" t="s">
        <v>7</v>
      </c>
      <c r="J29" s="77" t="s">
        <v>8</v>
      </c>
    </row>
    <row r="30" spans="1:10" s="7" customFormat="1" ht="12" customHeight="1">
      <c r="A30" s="114">
        <v>1</v>
      </c>
      <c r="B30" s="114"/>
      <c r="C30" s="114"/>
      <c r="D30" s="114"/>
      <c r="E30" s="114"/>
      <c r="F30" s="78">
        <v>2</v>
      </c>
      <c r="G30" s="78">
        <v>3</v>
      </c>
      <c r="H30" s="79">
        <v>4</v>
      </c>
      <c r="I30" s="79">
        <v>5</v>
      </c>
      <c r="J30" s="79">
        <v>6</v>
      </c>
    </row>
    <row r="31" spans="1:10" s="68" customFormat="1" ht="15" customHeight="1">
      <c r="A31" s="128" t="s">
        <v>23</v>
      </c>
      <c r="B31" s="129"/>
      <c r="C31" s="129"/>
      <c r="D31" s="129"/>
      <c r="E31" s="130"/>
      <c r="F31" s="89">
        <v>495.36</v>
      </c>
      <c r="G31" s="89">
        <v>28695.43</v>
      </c>
      <c r="H31" s="89">
        <v>3149.34</v>
      </c>
      <c r="I31" s="89">
        <v>3149.34</v>
      </c>
      <c r="J31" s="101">
        <v>3149.34</v>
      </c>
    </row>
    <row r="32" spans="1:10" s="68" customFormat="1" ht="15" customHeight="1">
      <c r="A32" s="124" t="s">
        <v>24</v>
      </c>
      <c r="B32" s="116"/>
      <c r="C32" s="116"/>
      <c r="D32" s="116"/>
      <c r="E32" s="116"/>
      <c r="F32" s="90">
        <v>4490.8999999999996</v>
      </c>
      <c r="G32" s="90">
        <f t="shared" ref="G32" si="5">G25+G31</f>
        <v>6.5483618527650794E-11</v>
      </c>
      <c r="H32" s="90"/>
      <c r="I32" s="90"/>
      <c r="J32" s="102"/>
    </row>
    <row r="33" spans="1:10" s="68" customFormat="1" ht="45" customHeight="1">
      <c r="A33" s="115" t="s">
        <v>25</v>
      </c>
      <c r="B33" s="131"/>
      <c r="C33" s="131"/>
      <c r="D33" s="131"/>
      <c r="E33" s="132"/>
      <c r="F33" s="90">
        <f>F16+F24+F31-F32</f>
        <v>28037.969999999801</v>
      </c>
      <c r="G33" s="90">
        <f t="shared" ref="G33:J33" si="6">G16+G24+G31-G32</f>
        <v>0</v>
      </c>
      <c r="H33" s="90">
        <f t="shared" si="6"/>
        <v>-8.3673512563109398E-11</v>
      </c>
      <c r="I33" s="90">
        <f t="shared" si="6"/>
        <v>-8.3673512563109398E-11</v>
      </c>
      <c r="J33" s="102">
        <f t="shared" si="6"/>
        <v>-8.3673512563109398E-11</v>
      </c>
    </row>
    <row r="34" spans="1:10" s="68" customFormat="1" ht="18" customHeight="1">
      <c r="A34" s="91"/>
      <c r="B34" s="92"/>
      <c r="C34" s="92"/>
      <c r="D34" s="92"/>
      <c r="E34" s="92"/>
      <c r="F34" s="92"/>
      <c r="G34" s="92"/>
      <c r="H34" s="92"/>
      <c r="I34" s="92"/>
      <c r="J34" s="92"/>
    </row>
    <row r="35" spans="1:10" s="68" customFormat="1" ht="18" customHeight="1">
      <c r="A35" s="133" t="s">
        <v>26</v>
      </c>
      <c r="B35" s="133"/>
      <c r="C35" s="133"/>
      <c r="D35" s="133"/>
      <c r="E35" s="133"/>
      <c r="F35" s="133"/>
      <c r="G35" s="133"/>
      <c r="H35" s="133"/>
      <c r="I35" s="133"/>
      <c r="J35" s="133"/>
    </row>
    <row r="36" spans="1:10" s="68" customFormat="1" ht="18.75">
      <c r="A36" s="93"/>
      <c r="B36" s="94"/>
      <c r="C36" s="94"/>
      <c r="D36" s="94"/>
      <c r="E36" s="94"/>
      <c r="F36" s="94"/>
      <c r="G36" s="94"/>
      <c r="H36" s="95"/>
      <c r="I36" s="95"/>
      <c r="J36" s="95"/>
    </row>
    <row r="37" spans="1:10" s="68" customFormat="1" ht="25.5">
      <c r="A37" s="125" t="s">
        <v>22</v>
      </c>
      <c r="B37" s="126"/>
      <c r="C37" s="126"/>
      <c r="D37" s="126"/>
      <c r="E37" s="127"/>
      <c r="F37" s="103" t="s">
        <v>27</v>
      </c>
      <c r="G37" s="103" t="s">
        <v>28</v>
      </c>
      <c r="H37" s="77" t="s">
        <v>29</v>
      </c>
      <c r="I37" s="77" t="s">
        <v>30</v>
      </c>
      <c r="J37" s="77" t="s">
        <v>31</v>
      </c>
    </row>
    <row r="38" spans="1:10" s="7" customFormat="1" ht="12" customHeight="1">
      <c r="A38" s="114">
        <v>1</v>
      </c>
      <c r="B38" s="114"/>
      <c r="C38" s="114"/>
      <c r="D38" s="114"/>
      <c r="E38" s="114"/>
      <c r="F38" s="78">
        <v>2</v>
      </c>
      <c r="G38" s="78">
        <v>3</v>
      </c>
      <c r="H38" s="79">
        <v>4</v>
      </c>
      <c r="I38" s="79">
        <v>5</v>
      </c>
      <c r="J38" s="79">
        <v>6</v>
      </c>
    </row>
    <row r="39" spans="1:10" s="68" customFormat="1">
      <c r="A39" s="128" t="s">
        <v>23</v>
      </c>
      <c r="B39" s="129"/>
      <c r="C39" s="129"/>
      <c r="D39" s="129"/>
      <c r="E39" s="130"/>
      <c r="F39" s="89">
        <v>0</v>
      </c>
      <c r="G39" s="89">
        <f>F42</f>
        <v>0</v>
      </c>
      <c r="H39" s="89">
        <f>G42</f>
        <v>0</v>
      </c>
      <c r="I39" s="89">
        <f>H42</f>
        <v>0</v>
      </c>
      <c r="J39" s="101">
        <f>I42</f>
        <v>0</v>
      </c>
    </row>
    <row r="40" spans="1:10" s="68" customFormat="1" ht="28.5" customHeight="1">
      <c r="A40" s="128" t="s">
        <v>32</v>
      </c>
      <c r="B40" s="129"/>
      <c r="C40" s="129"/>
      <c r="D40" s="129"/>
      <c r="E40" s="130"/>
      <c r="F40" s="89">
        <v>0</v>
      </c>
      <c r="G40" s="89">
        <v>0</v>
      </c>
      <c r="H40" s="89">
        <v>0</v>
      </c>
      <c r="I40" s="89">
        <v>0</v>
      </c>
      <c r="J40" s="101">
        <v>0</v>
      </c>
    </row>
    <row r="41" spans="1:10" s="68" customFormat="1" ht="25.5" customHeight="1">
      <c r="A41" s="128" t="s">
        <v>33</v>
      </c>
      <c r="B41" s="134"/>
      <c r="C41" s="134"/>
      <c r="D41" s="134"/>
      <c r="E41" s="135"/>
      <c r="F41" s="89">
        <v>0</v>
      </c>
      <c r="G41" s="89">
        <v>0</v>
      </c>
      <c r="H41" s="89">
        <v>0</v>
      </c>
      <c r="I41" s="89">
        <v>0</v>
      </c>
      <c r="J41" s="101">
        <v>0</v>
      </c>
    </row>
    <row r="42" spans="1:10" s="68" customFormat="1" ht="15" customHeight="1">
      <c r="A42" s="124" t="s">
        <v>24</v>
      </c>
      <c r="B42" s="116"/>
      <c r="C42" s="116"/>
      <c r="D42" s="116"/>
      <c r="E42" s="116"/>
      <c r="F42" s="96">
        <f>F39-F40+F41</f>
        <v>0</v>
      </c>
      <c r="G42" s="96">
        <f t="shared" ref="G42:J42" si="7">G39-G40+G41</f>
        <v>0</v>
      </c>
      <c r="H42" s="96">
        <f t="shared" si="7"/>
        <v>0</v>
      </c>
      <c r="I42" s="96">
        <f t="shared" si="7"/>
        <v>0</v>
      </c>
      <c r="J42" s="88">
        <f t="shared" si="7"/>
        <v>0</v>
      </c>
    </row>
    <row r="43" spans="1:10" ht="9" customHeight="1"/>
  </sheetData>
  <mergeCells count="31">
    <mergeCell ref="A42:E42"/>
    <mergeCell ref="A37:E37"/>
    <mergeCell ref="A38:E38"/>
    <mergeCell ref="A39:E39"/>
    <mergeCell ref="A40:E40"/>
    <mergeCell ref="A41:E41"/>
    <mergeCell ref="A30:E30"/>
    <mergeCell ref="A31:E31"/>
    <mergeCell ref="A32:E32"/>
    <mergeCell ref="A33:E33"/>
    <mergeCell ref="A35:J35"/>
    <mergeCell ref="A23:E23"/>
    <mergeCell ref="A24:E24"/>
    <mergeCell ref="A25:E25"/>
    <mergeCell ref="A27:J27"/>
    <mergeCell ref="A29:E29"/>
    <mergeCell ref="A16:E16"/>
    <mergeCell ref="A18:J18"/>
    <mergeCell ref="A20:E20"/>
    <mergeCell ref="A21:E21"/>
    <mergeCell ref="A22:E22"/>
    <mergeCell ref="A10:E10"/>
    <mergeCell ref="A11:E11"/>
    <mergeCell ref="A12:E12"/>
    <mergeCell ref="A14:E14"/>
    <mergeCell ref="A15:E15"/>
    <mergeCell ref="A2:J2"/>
    <mergeCell ref="A4:J4"/>
    <mergeCell ref="A6:J6"/>
    <mergeCell ref="A8:E8"/>
    <mergeCell ref="A9:E9"/>
  </mergeCells>
  <pageMargins left="0.70866141732283505" right="0.70866141732283505" top="0.74803149606299202" bottom="0.74803149606299202" header="0.31496062992126" footer="0.31496062992126"/>
  <pageSetup paperSize="9" scale="80" orientation="landscape" r:id="rId1"/>
  <rowBreaks count="1" manualBreakCount="1">
    <brk id="26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8"/>
  <sheetViews>
    <sheetView workbookViewId="0">
      <selection activeCell="A19" sqref="A19:G19"/>
    </sheetView>
  </sheetViews>
  <sheetFormatPr defaultColWidth="8.85546875" defaultRowHeight="15"/>
  <cols>
    <col min="1" max="1" width="7.85546875" style="7" customWidth="1"/>
    <col min="2" max="2" width="44.7109375" style="7" customWidth="1"/>
    <col min="3" max="4" width="19.5703125" style="7" customWidth="1"/>
    <col min="5" max="8" width="19.42578125" style="7" customWidth="1"/>
    <col min="9" max="10" width="25.28515625" style="7" customWidth="1"/>
    <col min="11" max="16384" width="8.85546875" style="7"/>
  </cols>
  <sheetData>
    <row r="1" spans="1:10" ht="18.75">
      <c r="A1" s="8"/>
      <c r="B1" s="9"/>
      <c r="C1" s="9"/>
      <c r="D1" s="9"/>
      <c r="E1" s="9"/>
      <c r="F1" s="9"/>
      <c r="G1" s="9"/>
      <c r="H1" s="9"/>
      <c r="I1" s="9"/>
      <c r="J1" s="9"/>
    </row>
    <row r="2" spans="1:10" ht="15.6" customHeight="1">
      <c r="A2" s="136" t="s">
        <v>34</v>
      </c>
      <c r="B2" s="136"/>
      <c r="C2" s="136"/>
      <c r="D2" s="136"/>
      <c r="E2" s="136"/>
      <c r="F2" s="136"/>
      <c r="G2" s="136"/>
      <c r="H2" s="35"/>
      <c r="I2" s="11"/>
      <c r="J2" s="11"/>
    </row>
    <row r="3" spans="1:10" ht="18.75">
      <c r="A3" s="9"/>
      <c r="B3" s="9"/>
      <c r="C3" s="9"/>
      <c r="D3" s="9"/>
      <c r="E3" s="9"/>
      <c r="F3" s="9"/>
      <c r="G3" s="9"/>
      <c r="H3" s="9"/>
      <c r="I3" s="10"/>
      <c r="J3" s="10"/>
    </row>
    <row r="4" spans="1:10" ht="15.6" customHeight="1">
      <c r="A4" s="136" t="s">
        <v>35</v>
      </c>
      <c r="B4" s="136"/>
      <c r="C4" s="136"/>
      <c r="D4" s="136"/>
      <c r="E4" s="136"/>
      <c r="F4" s="136"/>
      <c r="G4" s="136"/>
      <c r="H4" s="35"/>
      <c r="I4" s="48"/>
      <c r="J4" s="48"/>
    </row>
    <row r="5" spans="1:10" ht="18.75">
      <c r="A5" s="9"/>
      <c r="B5" s="9"/>
      <c r="C5" s="9"/>
      <c r="D5" s="9"/>
      <c r="E5" s="9"/>
      <c r="F5" s="9"/>
      <c r="G5" s="9"/>
      <c r="H5" s="9"/>
      <c r="I5" s="10"/>
      <c r="J5" s="10"/>
    </row>
    <row r="6" spans="1:10" ht="25.5">
      <c r="A6" s="12" t="s">
        <v>36</v>
      </c>
      <c r="B6" s="36" t="s">
        <v>22</v>
      </c>
      <c r="C6" s="104" t="s">
        <v>4</v>
      </c>
      <c r="D6" s="104" t="s">
        <v>5</v>
      </c>
      <c r="E6" s="12" t="s">
        <v>6</v>
      </c>
      <c r="F6" s="12" t="s">
        <v>7</v>
      </c>
      <c r="G6" s="12" t="s">
        <v>8</v>
      </c>
    </row>
    <row r="7" spans="1:10" s="1" customFormat="1" ht="11.25">
      <c r="A7" s="13">
        <v>1</v>
      </c>
      <c r="B7" s="13">
        <v>2</v>
      </c>
      <c r="C7" s="13">
        <v>3</v>
      </c>
      <c r="D7" s="13">
        <v>4</v>
      </c>
      <c r="E7" s="13">
        <v>5</v>
      </c>
      <c r="F7" s="13">
        <v>6</v>
      </c>
      <c r="G7" s="13">
        <v>7</v>
      </c>
    </row>
    <row r="8" spans="1:10" s="2" customFormat="1" ht="14.25">
      <c r="A8" s="37"/>
      <c r="B8" s="37" t="s">
        <v>37</v>
      </c>
      <c r="C8" s="49">
        <f>C9+C17</f>
        <v>1523154.58</v>
      </c>
      <c r="D8" s="49">
        <f>D9+D17</f>
        <v>1718425.8</v>
      </c>
      <c r="E8" s="50">
        <f>E9+E17</f>
        <v>1657947.03</v>
      </c>
      <c r="F8" s="50">
        <f>F9+F17</f>
        <v>1657947.03</v>
      </c>
      <c r="G8" s="50">
        <f>G9+G17</f>
        <v>1657946.33</v>
      </c>
    </row>
    <row r="9" spans="1:10" s="2" customFormat="1" ht="14.25">
      <c r="A9" s="37"/>
      <c r="B9" s="37" t="s">
        <v>38</v>
      </c>
      <c r="C9" s="49">
        <f>C10+C15</f>
        <v>1522659.22</v>
      </c>
      <c r="D9" s="49">
        <f>D10+D15</f>
        <v>1689730.37</v>
      </c>
      <c r="E9" s="50">
        <f>E10+E15</f>
        <v>1654797.69</v>
      </c>
      <c r="F9" s="50">
        <f>F10+F15</f>
        <v>1654797.69</v>
      </c>
      <c r="G9" s="50">
        <f>G10+G15</f>
        <v>1654796.99</v>
      </c>
    </row>
    <row r="10" spans="1:10" s="2" customFormat="1" ht="14.25">
      <c r="A10" s="37">
        <v>6</v>
      </c>
      <c r="B10" s="37" t="s">
        <v>39</v>
      </c>
      <c r="C10" s="49">
        <f>SUM(C11:C14)</f>
        <v>1522659.22</v>
      </c>
      <c r="D10" s="49">
        <f>SUM(D11:D14)</f>
        <v>1689730.37</v>
      </c>
      <c r="E10" s="50">
        <f>SUM(E11:E14)</f>
        <v>1654797.69</v>
      </c>
      <c r="F10" s="50">
        <f>SUM(F11:F14)</f>
        <v>1654797.69</v>
      </c>
      <c r="G10" s="50">
        <f>SUM(G11:G14)</f>
        <v>1654796.99</v>
      </c>
    </row>
    <row r="11" spans="1:10" ht="25.5">
      <c r="A11" s="39">
        <v>63</v>
      </c>
      <c r="B11" s="40" t="s">
        <v>40</v>
      </c>
      <c r="C11" s="51">
        <v>1470878.17</v>
      </c>
      <c r="D11" s="51">
        <v>1634695.71</v>
      </c>
      <c r="E11" s="52">
        <v>1594257.19</v>
      </c>
      <c r="F11" s="52">
        <v>1594257.19</v>
      </c>
      <c r="G11" s="52">
        <v>1594257.19</v>
      </c>
    </row>
    <row r="12" spans="1:10" ht="25.5">
      <c r="A12" s="53">
        <v>65</v>
      </c>
      <c r="B12" s="40" t="s">
        <v>41</v>
      </c>
      <c r="C12" s="51">
        <v>7216.96</v>
      </c>
      <c r="D12" s="51">
        <v>7413.12</v>
      </c>
      <c r="E12" s="52">
        <v>8018.88</v>
      </c>
      <c r="F12" s="54">
        <v>8018.88</v>
      </c>
      <c r="G12" s="54">
        <v>8018.18</v>
      </c>
    </row>
    <row r="13" spans="1:10" ht="25.5">
      <c r="A13" s="53">
        <v>66</v>
      </c>
      <c r="B13" s="40" t="s">
        <v>42</v>
      </c>
      <c r="C13" s="51">
        <v>1304.45</v>
      </c>
      <c r="D13" s="51">
        <v>1596.39</v>
      </c>
      <c r="E13" s="52">
        <v>1700</v>
      </c>
      <c r="F13" s="54">
        <v>1700</v>
      </c>
      <c r="G13" s="54">
        <v>1700</v>
      </c>
    </row>
    <row r="14" spans="1:10" ht="25.5">
      <c r="A14" s="53">
        <v>67</v>
      </c>
      <c r="B14" s="40" t="s">
        <v>43</v>
      </c>
      <c r="C14" s="51">
        <v>43259.64</v>
      </c>
      <c r="D14" s="51">
        <v>46025.15</v>
      </c>
      <c r="E14" s="52">
        <v>50821.62</v>
      </c>
      <c r="F14" s="54">
        <v>50821.62</v>
      </c>
      <c r="G14" s="54">
        <v>50821.62</v>
      </c>
    </row>
    <row r="15" spans="1:10" s="2" customFormat="1" ht="14.25">
      <c r="A15" s="55">
        <v>7</v>
      </c>
      <c r="B15" s="37" t="s">
        <v>44</v>
      </c>
      <c r="C15" s="49">
        <f>C16</f>
        <v>0</v>
      </c>
      <c r="D15" s="49">
        <f>D16</f>
        <v>0</v>
      </c>
      <c r="E15" s="50">
        <f>E16</f>
        <v>0</v>
      </c>
      <c r="F15" s="50">
        <f>F16</f>
        <v>0</v>
      </c>
      <c r="G15" s="50">
        <f>G16</f>
        <v>0</v>
      </c>
    </row>
    <row r="16" spans="1:10">
      <c r="A16" s="53">
        <v>72</v>
      </c>
      <c r="B16" s="105" t="s">
        <v>45</v>
      </c>
      <c r="C16" s="56">
        <v>0</v>
      </c>
      <c r="D16" s="56">
        <v>0</v>
      </c>
      <c r="E16" s="54">
        <v>0</v>
      </c>
      <c r="F16" s="54">
        <v>0</v>
      </c>
      <c r="G16" s="54">
        <v>0</v>
      </c>
    </row>
    <row r="17" spans="1:10" s="2" customFormat="1" ht="14.25">
      <c r="A17" s="57"/>
      <c r="B17" s="106" t="s">
        <v>46</v>
      </c>
      <c r="C17" s="58">
        <f t="shared" ref="C17:G18" si="0">C18</f>
        <v>495.36</v>
      </c>
      <c r="D17" s="58">
        <f t="shared" si="0"/>
        <v>28695.43</v>
      </c>
      <c r="E17" s="50">
        <f t="shared" si="0"/>
        <v>3149.34</v>
      </c>
      <c r="F17" s="50">
        <f t="shared" si="0"/>
        <v>3149.34</v>
      </c>
      <c r="G17" s="50">
        <f t="shared" si="0"/>
        <v>3149.34</v>
      </c>
    </row>
    <row r="18" spans="1:10" s="2" customFormat="1" ht="14.25">
      <c r="A18" s="55">
        <v>9</v>
      </c>
      <c r="B18" s="106" t="s">
        <v>47</v>
      </c>
      <c r="C18" s="58">
        <f t="shared" si="0"/>
        <v>495.36</v>
      </c>
      <c r="D18" s="58">
        <f t="shared" si="0"/>
        <v>28695.43</v>
      </c>
      <c r="E18" s="50">
        <f t="shared" si="0"/>
        <v>3149.34</v>
      </c>
      <c r="F18" s="50">
        <f t="shared" si="0"/>
        <v>3149.34</v>
      </c>
      <c r="G18" s="50">
        <f t="shared" si="0"/>
        <v>3149.34</v>
      </c>
    </row>
    <row r="19" spans="1:10">
      <c r="A19" s="53">
        <v>92</v>
      </c>
      <c r="B19" s="105" t="s">
        <v>48</v>
      </c>
      <c r="C19" s="56">
        <v>495.36</v>
      </c>
      <c r="D19" s="56">
        <v>28695.43</v>
      </c>
      <c r="E19" s="54">
        <v>3149.34</v>
      </c>
      <c r="F19" s="54">
        <v>3149.34</v>
      </c>
      <c r="G19" s="54">
        <v>3149.34</v>
      </c>
    </row>
    <row r="21" spans="1:10" ht="25.5">
      <c r="A21" s="12" t="s">
        <v>36</v>
      </c>
      <c r="B21" s="36" t="s">
        <v>22</v>
      </c>
      <c r="C21" s="104" t="s">
        <v>4</v>
      </c>
      <c r="D21" s="104" t="s">
        <v>5</v>
      </c>
      <c r="E21" s="12" t="s">
        <v>6</v>
      </c>
      <c r="F21" s="12" t="s">
        <v>7</v>
      </c>
      <c r="G21" s="12" t="s">
        <v>8</v>
      </c>
      <c r="I21" s="60"/>
      <c r="J21" s="61"/>
    </row>
    <row r="22" spans="1:10" s="1" customFormat="1" ht="11.25">
      <c r="A22" s="13">
        <v>1</v>
      </c>
      <c r="B22" s="13">
        <v>2</v>
      </c>
      <c r="C22" s="13">
        <v>3</v>
      </c>
      <c r="D22" s="13">
        <v>4</v>
      </c>
      <c r="E22" s="13">
        <v>5</v>
      </c>
      <c r="F22" s="13">
        <v>6</v>
      </c>
      <c r="G22" s="13">
        <v>7</v>
      </c>
      <c r="I22" s="62"/>
      <c r="J22" s="63"/>
    </row>
    <row r="23" spans="1:10" s="2" customFormat="1" ht="14.25">
      <c r="A23" s="37"/>
      <c r="B23" s="37" t="s">
        <v>49</v>
      </c>
      <c r="C23" s="49">
        <f>C24+C30</f>
        <v>1490625.71</v>
      </c>
      <c r="D23" s="49">
        <f>D24+D30</f>
        <v>1718425.8</v>
      </c>
      <c r="E23" s="59">
        <f>E24+E30</f>
        <v>1657947.03</v>
      </c>
      <c r="F23" s="59">
        <f>F24+F30</f>
        <v>1687947.03</v>
      </c>
      <c r="G23" s="59">
        <f>G24+G30</f>
        <v>1687947.03</v>
      </c>
      <c r="I23" s="64"/>
      <c r="J23" s="65"/>
    </row>
    <row r="24" spans="1:10" s="2" customFormat="1" ht="14.25">
      <c r="A24" s="37">
        <v>3</v>
      </c>
      <c r="B24" s="37" t="s">
        <v>50</v>
      </c>
      <c r="C24" s="49">
        <f>SUM(C25:C29)</f>
        <v>1489198.61</v>
      </c>
      <c r="D24" s="49">
        <f>SUM(D25:D29)</f>
        <v>1705085.07</v>
      </c>
      <c r="E24" s="59">
        <f>SUM(E25:E29)</f>
        <v>1653603.18</v>
      </c>
      <c r="F24" s="59">
        <f>SUM(F25:F29)</f>
        <v>1683603.18</v>
      </c>
      <c r="G24" s="59">
        <f>SUM(G25:G29)</f>
        <v>1683603.18</v>
      </c>
      <c r="I24" s="64"/>
      <c r="J24" s="65"/>
    </row>
    <row r="25" spans="1:10">
      <c r="A25" s="39">
        <v>31</v>
      </c>
      <c r="B25" s="40" t="s">
        <v>51</v>
      </c>
      <c r="C25" s="51">
        <v>1287127.3500000001</v>
      </c>
      <c r="D25" s="51">
        <v>1515662.72</v>
      </c>
      <c r="E25" s="52">
        <v>1462294.8</v>
      </c>
      <c r="F25" s="52">
        <v>1492294.8</v>
      </c>
      <c r="G25" s="52">
        <v>1492294.8</v>
      </c>
      <c r="I25" s="60"/>
      <c r="J25" s="61"/>
    </row>
    <row r="26" spans="1:10">
      <c r="A26" s="53">
        <v>32</v>
      </c>
      <c r="B26" s="107" t="s">
        <v>52</v>
      </c>
      <c r="C26" s="56">
        <v>189417.06</v>
      </c>
      <c r="D26" s="56">
        <v>176193.68</v>
      </c>
      <c r="E26" s="52">
        <v>177303.64</v>
      </c>
      <c r="F26" s="52">
        <v>177303.64</v>
      </c>
      <c r="G26" s="52">
        <v>177303.64</v>
      </c>
      <c r="I26" s="60"/>
      <c r="J26" s="61"/>
    </row>
    <row r="27" spans="1:10">
      <c r="A27" s="53">
        <v>34</v>
      </c>
      <c r="B27" s="107" t="s">
        <v>53</v>
      </c>
      <c r="C27" s="56">
        <v>0</v>
      </c>
      <c r="D27" s="56">
        <v>0.68</v>
      </c>
      <c r="E27" s="52">
        <v>20</v>
      </c>
      <c r="F27" s="52">
        <v>20</v>
      </c>
      <c r="G27" s="52">
        <v>20</v>
      </c>
      <c r="I27" s="60"/>
      <c r="J27" s="61"/>
    </row>
    <row r="28" spans="1:10">
      <c r="A28" s="53">
        <v>37</v>
      </c>
      <c r="B28" s="107" t="s">
        <v>54</v>
      </c>
      <c r="C28" s="56">
        <v>12111.2</v>
      </c>
      <c r="D28" s="56">
        <v>12719.89</v>
      </c>
      <c r="E28" s="52">
        <v>13506.64</v>
      </c>
      <c r="F28" s="52">
        <v>13506.64</v>
      </c>
      <c r="G28" s="52">
        <v>13506.64</v>
      </c>
      <c r="I28" s="60"/>
      <c r="J28" s="61"/>
    </row>
    <row r="29" spans="1:10" ht="25.5">
      <c r="A29" s="53">
        <v>38</v>
      </c>
      <c r="B29" s="105" t="s">
        <v>55</v>
      </c>
      <c r="C29" s="56">
        <v>543</v>
      </c>
      <c r="D29" s="56">
        <v>508.1</v>
      </c>
      <c r="E29" s="52">
        <v>478.1</v>
      </c>
      <c r="F29" s="52">
        <v>478.1</v>
      </c>
      <c r="G29" s="52">
        <v>478.1</v>
      </c>
      <c r="I29" s="60"/>
      <c r="J29" s="61"/>
    </row>
    <row r="30" spans="1:10" s="2" customFormat="1" ht="14.25">
      <c r="A30" s="55">
        <v>4</v>
      </c>
      <c r="B30" s="42" t="s">
        <v>56</v>
      </c>
      <c r="C30" s="49">
        <f>C31</f>
        <v>1427.1</v>
      </c>
      <c r="D30" s="49">
        <f>D31</f>
        <v>13340.73</v>
      </c>
      <c r="E30" s="59">
        <f>E31</f>
        <v>4343.8500000000004</v>
      </c>
      <c r="F30" s="59">
        <f>F31</f>
        <v>4343.8500000000004</v>
      </c>
      <c r="G30" s="59">
        <f>G31</f>
        <v>4343.8500000000004</v>
      </c>
      <c r="I30" s="64"/>
      <c r="J30" s="65"/>
    </row>
    <row r="31" spans="1:10">
      <c r="A31" s="39">
        <v>42</v>
      </c>
      <c r="B31" s="43" t="s">
        <v>57</v>
      </c>
      <c r="C31" s="51">
        <v>1427.1</v>
      </c>
      <c r="D31" s="51">
        <v>13340.73</v>
      </c>
      <c r="E31" s="52">
        <v>4343.8500000000004</v>
      </c>
      <c r="F31" s="52">
        <v>4343.8500000000004</v>
      </c>
      <c r="G31" s="52">
        <v>4343.8500000000004</v>
      </c>
      <c r="I31" s="60"/>
      <c r="J31" s="61"/>
    </row>
    <row r="32" spans="1:10">
      <c r="I32" s="60"/>
      <c r="J32" s="61"/>
    </row>
    <row r="33" spans="1:10">
      <c r="I33" s="60"/>
      <c r="J33" s="61"/>
    </row>
    <row r="34" spans="1:10" ht="15.6" customHeight="1">
      <c r="A34" s="136" t="s">
        <v>58</v>
      </c>
      <c r="B34" s="136"/>
      <c r="C34" s="136"/>
      <c r="D34" s="136"/>
      <c r="E34" s="136"/>
      <c r="F34" s="136"/>
      <c r="G34" s="136"/>
      <c r="I34" s="60"/>
      <c r="J34" s="61"/>
    </row>
    <row r="35" spans="1:10" ht="18.75">
      <c r="A35" s="9"/>
      <c r="B35" s="9"/>
      <c r="C35" s="9"/>
      <c r="D35" s="9"/>
      <c r="E35" s="9"/>
      <c r="F35" s="9"/>
      <c r="G35" s="9"/>
      <c r="H35" s="9"/>
      <c r="I35" s="60"/>
      <c r="J35" s="61"/>
    </row>
    <row r="36" spans="1:10" ht="25.5">
      <c r="A36" s="12" t="s">
        <v>36</v>
      </c>
      <c r="B36" s="36" t="s">
        <v>22</v>
      </c>
      <c r="C36" s="104" t="s">
        <v>4</v>
      </c>
      <c r="D36" s="104" t="s">
        <v>5</v>
      </c>
      <c r="E36" s="12" t="s">
        <v>6</v>
      </c>
      <c r="F36" s="12" t="s">
        <v>7</v>
      </c>
      <c r="G36" s="12" t="s">
        <v>8</v>
      </c>
      <c r="I36" s="60"/>
    </row>
    <row r="37" spans="1:10" s="1" customFormat="1" ht="11.25">
      <c r="A37" s="13">
        <v>1</v>
      </c>
      <c r="B37" s="13">
        <v>2</v>
      </c>
      <c r="C37" s="13">
        <v>3</v>
      </c>
      <c r="D37" s="13">
        <v>4</v>
      </c>
      <c r="E37" s="13">
        <v>5</v>
      </c>
      <c r="F37" s="13">
        <v>6</v>
      </c>
      <c r="G37" s="13">
        <v>7</v>
      </c>
      <c r="I37" s="62"/>
    </row>
    <row r="38" spans="1:10" s="2" customFormat="1" ht="14.25">
      <c r="A38" s="37"/>
      <c r="B38" s="37" t="s">
        <v>38</v>
      </c>
      <c r="C38" s="49">
        <f>C39+C41+C43+C45+C49+C51</f>
        <v>1523154.58</v>
      </c>
      <c r="D38" s="49">
        <f>D39+D41+D43+D45+D49+D51</f>
        <v>1718425.8</v>
      </c>
      <c r="E38" s="50">
        <f>E39+E41+E43+E45+E49+E51</f>
        <v>1657947.03</v>
      </c>
      <c r="F38" s="50">
        <f>F39+F41+F43+F45+F49+F51</f>
        <v>1657947.03</v>
      </c>
      <c r="G38" s="50">
        <f>G39+G41+G43+G45+G49+G51</f>
        <v>1657947.03</v>
      </c>
      <c r="I38" s="64"/>
    </row>
    <row r="39" spans="1:10" s="2" customFormat="1" ht="14.25">
      <c r="A39" s="37">
        <v>1</v>
      </c>
      <c r="B39" s="37" t="s">
        <v>59</v>
      </c>
      <c r="C39" s="49">
        <f>C40</f>
        <v>2729.93</v>
      </c>
      <c r="D39" s="49">
        <f>D40</f>
        <v>6962.16</v>
      </c>
      <c r="E39" s="50">
        <f>E40</f>
        <v>6031.58</v>
      </c>
      <c r="F39" s="50">
        <f>F40</f>
        <v>6031.58</v>
      </c>
      <c r="G39" s="50">
        <f>G40</f>
        <v>6031.58</v>
      </c>
      <c r="I39" s="64"/>
    </row>
    <row r="40" spans="1:10">
      <c r="A40" s="39">
        <v>11</v>
      </c>
      <c r="B40" s="40" t="s">
        <v>59</v>
      </c>
      <c r="C40" s="51">
        <v>2729.93</v>
      </c>
      <c r="D40" s="51">
        <v>6962.16</v>
      </c>
      <c r="E40" s="54">
        <v>6031.58</v>
      </c>
      <c r="F40" s="54">
        <v>6031.58</v>
      </c>
      <c r="G40" s="54">
        <v>6031.58</v>
      </c>
    </row>
    <row r="41" spans="1:10" s="2" customFormat="1" ht="14.25">
      <c r="A41" s="55">
        <v>3</v>
      </c>
      <c r="B41" s="37" t="s">
        <v>60</v>
      </c>
      <c r="C41" s="49">
        <f>C42</f>
        <v>966.56</v>
      </c>
      <c r="D41" s="49">
        <f>D42</f>
        <v>996.39</v>
      </c>
      <c r="E41" s="50">
        <f>E42</f>
        <v>1000</v>
      </c>
      <c r="F41" s="50">
        <f>F42</f>
        <v>1000</v>
      </c>
      <c r="G41" s="50">
        <f>G42</f>
        <v>1000</v>
      </c>
      <c r="I41" s="64"/>
    </row>
    <row r="42" spans="1:10">
      <c r="A42" s="53">
        <v>31</v>
      </c>
      <c r="B42" s="105" t="s">
        <v>60</v>
      </c>
      <c r="C42" s="56">
        <v>966.56</v>
      </c>
      <c r="D42" s="56">
        <v>996.39</v>
      </c>
      <c r="E42" s="54">
        <v>1000</v>
      </c>
      <c r="F42" s="54">
        <v>1000</v>
      </c>
      <c r="G42" s="54">
        <v>1000</v>
      </c>
      <c r="I42" s="60"/>
    </row>
    <row r="43" spans="1:10" s="2" customFormat="1" ht="14.25">
      <c r="A43" s="55">
        <v>4</v>
      </c>
      <c r="B43" s="37" t="s">
        <v>61</v>
      </c>
      <c r="C43" s="49">
        <f>C44</f>
        <v>7216.96</v>
      </c>
      <c r="D43" s="49">
        <f>D44</f>
        <v>7413.12</v>
      </c>
      <c r="E43" s="50">
        <f>E44</f>
        <v>8018.88</v>
      </c>
      <c r="F43" s="50">
        <f>F44</f>
        <v>8018.88</v>
      </c>
      <c r="G43" s="50">
        <f>G44</f>
        <v>8018.88</v>
      </c>
    </row>
    <row r="44" spans="1:10">
      <c r="A44" s="53">
        <v>42</v>
      </c>
      <c r="B44" s="105" t="s">
        <v>62</v>
      </c>
      <c r="C44" s="56">
        <v>7216.96</v>
      </c>
      <c r="D44" s="56">
        <v>7413.12</v>
      </c>
      <c r="E44" s="54">
        <v>8018.88</v>
      </c>
      <c r="F44" s="54">
        <v>8018.88</v>
      </c>
      <c r="G44" s="54">
        <v>8018.88</v>
      </c>
    </row>
    <row r="45" spans="1:10">
      <c r="A45" s="55">
        <v>5</v>
      </c>
      <c r="B45" s="106" t="s">
        <v>63</v>
      </c>
      <c r="C45" s="58">
        <f>C46+C48+C47</f>
        <v>1511407.88</v>
      </c>
      <c r="D45" s="58">
        <f>D46+D48+D47</f>
        <v>1673758.7</v>
      </c>
      <c r="E45" s="50">
        <f>E46+E48+E47</f>
        <v>1639047.23</v>
      </c>
      <c r="F45" s="50">
        <f>F46+F48+F47</f>
        <v>1639047.23</v>
      </c>
      <c r="G45" s="50">
        <f>G46+G48+G47</f>
        <v>1639047.23</v>
      </c>
    </row>
    <row r="46" spans="1:10">
      <c r="A46" s="53">
        <v>51</v>
      </c>
      <c r="B46" s="105" t="s">
        <v>64</v>
      </c>
      <c r="C46" s="56">
        <v>9004.36</v>
      </c>
      <c r="D46" s="56">
        <v>19131.97</v>
      </c>
      <c r="E46" s="54">
        <v>26910.79</v>
      </c>
      <c r="F46" s="54">
        <v>26910.79</v>
      </c>
      <c r="G46" s="54">
        <v>26910.79</v>
      </c>
    </row>
    <row r="47" spans="1:10">
      <c r="A47" s="53">
        <v>52</v>
      </c>
      <c r="B47" s="105" t="s">
        <v>65</v>
      </c>
      <c r="C47" s="56">
        <v>40529.71</v>
      </c>
      <c r="D47" s="56">
        <v>39062.99</v>
      </c>
      <c r="E47" s="54">
        <v>44790.04</v>
      </c>
      <c r="F47" s="54">
        <v>44790.04</v>
      </c>
      <c r="G47" s="54">
        <v>44790.04</v>
      </c>
    </row>
    <row r="48" spans="1:10">
      <c r="A48" s="53">
        <v>53</v>
      </c>
      <c r="B48" s="105" t="s">
        <v>66</v>
      </c>
      <c r="C48" s="56">
        <v>1461873.81</v>
      </c>
      <c r="D48" s="56">
        <v>1615563.74</v>
      </c>
      <c r="E48" s="54">
        <v>1567346.4</v>
      </c>
      <c r="F48" s="54">
        <v>1567346.4</v>
      </c>
      <c r="G48" s="54">
        <v>1567346.4</v>
      </c>
    </row>
    <row r="49" spans="1:7">
      <c r="A49" s="55">
        <v>6</v>
      </c>
      <c r="B49" s="106" t="s">
        <v>67</v>
      </c>
      <c r="C49" s="58">
        <f>C50</f>
        <v>337.89</v>
      </c>
      <c r="D49" s="58">
        <f>D50</f>
        <v>600</v>
      </c>
      <c r="E49" s="50">
        <f>E50</f>
        <v>700</v>
      </c>
      <c r="F49" s="50">
        <f>F50</f>
        <v>700</v>
      </c>
      <c r="G49" s="50">
        <f>G50</f>
        <v>700</v>
      </c>
    </row>
    <row r="50" spans="1:7">
      <c r="A50" s="53">
        <v>62</v>
      </c>
      <c r="B50" s="105" t="s">
        <v>67</v>
      </c>
      <c r="C50" s="56">
        <v>337.89</v>
      </c>
      <c r="D50" s="56">
        <v>600</v>
      </c>
      <c r="E50" s="54">
        <v>700</v>
      </c>
      <c r="F50" s="54">
        <v>700</v>
      </c>
      <c r="G50" s="54">
        <v>700</v>
      </c>
    </row>
    <row r="51" spans="1:7">
      <c r="A51" s="55">
        <v>9</v>
      </c>
      <c r="B51" s="106" t="s">
        <v>47</v>
      </c>
      <c r="C51" s="58">
        <f>C52</f>
        <v>495.36</v>
      </c>
      <c r="D51" s="58">
        <f>D52</f>
        <v>28695.43</v>
      </c>
      <c r="E51" s="50">
        <f>E52</f>
        <v>3149.34</v>
      </c>
      <c r="F51" s="50">
        <f>F52</f>
        <v>3149.34</v>
      </c>
      <c r="G51" s="50">
        <f>G52</f>
        <v>3149.34</v>
      </c>
    </row>
    <row r="52" spans="1:7">
      <c r="A52" s="53">
        <v>92</v>
      </c>
      <c r="B52" s="105" t="s">
        <v>68</v>
      </c>
      <c r="C52" s="56">
        <v>495.36</v>
      </c>
      <c r="D52" s="56">
        <v>28695.43</v>
      </c>
      <c r="E52" s="54">
        <v>3149.34</v>
      </c>
      <c r="F52" s="54">
        <v>3149.34</v>
      </c>
      <c r="G52" s="54">
        <v>3149.34</v>
      </c>
    </row>
    <row r="54" spans="1:7" ht="25.5">
      <c r="A54" s="12" t="s">
        <v>36</v>
      </c>
      <c r="B54" s="36" t="s">
        <v>22</v>
      </c>
      <c r="C54" s="104" t="s">
        <v>4</v>
      </c>
      <c r="D54" s="104" t="s">
        <v>5</v>
      </c>
      <c r="E54" s="12" t="s">
        <v>6</v>
      </c>
      <c r="F54" s="12" t="s">
        <v>7</v>
      </c>
      <c r="G54" s="12" t="s">
        <v>8</v>
      </c>
    </row>
    <row r="55" spans="1:7" s="1" customFormat="1" ht="11.25">
      <c r="A55" s="13">
        <v>1</v>
      </c>
      <c r="B55" s="13">
        <v>2</v>
      </c>
      <c r="C55" s="13">
        <v>3</v>
      </c>
      <c r="D55" s="13">
        <v>4</v>
      </c>
      <c r="E55" s="13">
        <v>5</v>
      </c>
      <c r="F55" s="13">
        <v>6</v>
      </c>
      <c r="G55" s="13">
        <v>7</v>
      </c>
    </row>
    <row r="56" spans="1:7" s="2" customFormat="1" ht="14.25">
      <c r="A56" s="37"/>
      <c r="B56" s="37" t="s">
        <v>49</v>
      </c>
      <c r="C56" s="49">
        <f>C57+C59+C61+C63+C67</f>
        <v>1490625.71</v>
      </c>
      <c r="D56" s="49">
        <f>D57+D59+D61+D63+D67</f>
        <v>1718425.8</v>
      </c>
      <c r="E56" s="50">
        <f>E57+E59+E61+E63+E67</f>
        <v>1657947.03</v>
      </c>
      <c r="F56" s="50">
        <f>F57+F59+F61+F63+F67</f>
        <v>1657947.03</v>
      </c>
      <c r="G56" s="50">
        <f>G57+G59+G61+G63+G67</f>
        <v>1657947.03</v>
      </c>
    </row>
    <row r="57" spans="1:7" s="2" customFormat="1" ht="14.25">
      <c r="A57" s="37">
        <v>1</v>
      </c>
      <c r="B57" s="37" t="s">
        <v>69</v>
      </c>
      <c r="C57" s="49">
        <f>C58</f>
        <v>2905.57</v>
      </c>
      <c r="D57" s="49">
        <f>D58</f>
        <v>6962.16</v>
      </c>
      <c r="E57" s="50">
        <f>E58</f>
        <v>6031.58</v>
      </c>
      <c r="F57" s="50">
        <f>F58</f>
        <v>6031.58</v>
      </c>
      <c r="G57" s="50">
        <f>G58</f>
        <v>6031.58</v>
      </c>
    </row>
    <row r="58" spans="1:7">
      <c r="A58" s="39">
        <v>11</v>
      </c>
      <c r="B58" s="40" t="s">
        <v>59</v>
      </c>
      <c r="C58" s="51">
        <v>2905.57</v>
      </c>
      <c r="D58" s="51">
        <v>6962.16</v>
      </c>
      <c r="E58" s="54">
        <v>6031.58</v>
      </c>
      <c r="F58" s="54">
        <v>6031.58</v>
      </c>
      <c r="G58" s="54">
        <v>6031.58</v>
      </c>
    </row>
    <row r="59" spans="1:7" s="2" customFormat="1" ht="14.25">
      <c r="A59" s="55">
        <v>3</v>
      </c>
      <c r="B59" s="37" t="s">
        <v>60</v>
      </c>
      <c r="C59" s="49">
        <f>C60</f>
        <v>916.2</v>
      </c>
      <c r="D59" s="49">
        <f>D60</f>
        <v>1232.1099999999999</v>
      </c>
      <c r="E59" s="50">
        <f>E60</f>
        <v>2029.28</v>
      </c>
      <c r="F59" s="50">
        <f>F60</f>
        <v>2029.28</v>
      </c>
      <c r="G59" s="50">
        <f>G60</f>
        <v>2029.28</v>
      </c>
    </row>
    <row r="60" spans="1:7">
      <c r="A60" s="53">
        <v>31</v>
      </c>
      <c r="B60" s="105" t="s">
        <v>60</v>
      </c>
      <c r="C60" s="56">
        <v>916.2</v>
      </c>
      <c r="D60" s="56">
        <v>1232.1099999999999</v>
      </c>
      <c r="E60" s="54">
        <v>2029.28</v>
      </c>
      <c r="F60" s="54">
        <v>2029.28</v>
      </c>
      <c r="G60" s="54">
        <v>2029.28</v>
      </c>
    </row>
    <row r="61" spans="1:7" s="2" customFormat="1" ht="14.25">
      <c r="A61" s="55">
        <v>4</v>
      </c>
      <c r="B61" s="37" t="s">
        <v>61</v>
      </c>
      <c r="C61" s="49">
        <f>C62</f>
        <v>6153.58</v>
      </c>
      <c r="D61" s="49">
        <f>D62</f>
        <v>8701.76</v>
      </c>
      <c r="E61" s="50">
        <f>E62</f>
        <v>9477.2999999999993</v>
      </c>
      <c r="F61" s="50">
        <f>F62</f>
        <v>9477.2999999999993</v>
      </c>
      <c r="G61" s="50">
        <f>G62</f>
        <v>9477.2999999999993</v>
      </c>
    </row>
    <row r="62" spans="1:7">
      <c r="A62" s="53">
        <v>42</v>
      </c>
      <c r="B62" s="105" t="s">
        <v>62</v>
      </c>
      <c r="C62" s="56">
        <v>6153.58</v>
      </c>
      <c r="D62" s="56">
        <v>8701.76</v>
      </c>
      <c r="E62" s="54">
        <v>9477.2999999999993</v>
      </c>
      <c r="F62" s="54">
        <v>9477.2999999999993</v>
      </c>
      <c r="G62" s="54">
        <v>9477.2999999999993</v>
      </c>
    </row>
    <row r="63" spans="1:7" s="2" customFormat="1" ht="14.25">
      <c r="A63" s="55">
        <v>5</v>
      </c>
      <c r="B63" s="106" t="s">
        <v>63</v>
      </c>
      <c r="C63" s="58">
        <f>C64+C66+C65</f>
        <v>1480117.55</v>
      </c>
      <c r="D63" s="58">
        <f>D64+D66+D65</f>
        <v>1700513.05</v>
      </c>
      <c r="E63" s="50">
        <f>E64+E66+E65</f>
        <v>1639047.23</v>
      </c>
      <c r="F63" s="50">
        <f>F64+F66+F65</f>
        <v>1639047.23</v>
      </c>
      <c r="G63" s="50">
        <f>G64+G66+G65</f>
        <v>1639047.23</v>
      </c>
    </row>
    <row r="64" spans="1:7">
      <c r="A64" s="53">
        <v>51</v>
      </c>
      <c r="B64" s="105" t="s">
        <v>64</v>
      </c>
      <c r="C64" s="56">
        <v>9437.07</v>
      </c>
      <c r="D64" s="56">
        <v>19131.97</v>
      </c>
      <c r="E64" s="54">
        <v>26910.79</v>
      </c>
      <c r="F64" s="54">
        <v>26910.79</v>
      </c>
      <c r="G64" s="54">
        <v>26910.79</v>
      </c>
    </row>
    <row r="65" spans="1:7">
      <c r="A65" s="53">
        <v>52</v>
      </c>
      <c r="B65" s="105" t="s">
        <v>70</v>
      </c>
      <c r="C65" s="56">
        <v>40251.31</v>
      </c>
      <c r="D65" s="56">
        <v>39062.99</v>
      </c>
      <c r="E65" s="54">
        <v>44790.04</v>
      </c>
      <c r="F65" s="54">
        <v>44790.04</v>
      </c>
      <c r="G65" s="54">
        <v>44790.04</v>
      </c>
    </row>
    <row r="66" spans="1:7">
      <c r="A66" s="53">
        <v>53</v>
      </c>
      <c r="B66" s="105" t="s">
        <v>66</v>
      </c>
      <c r="C66" s="56">
        <v>1430429.17</v>
      </c>
      <c r="D66" s="56">
        <v>1642318.09</v>
      </c>
      <c r="E66" s="54">
        <v>1567346.4</v>
      </c>
      <c r="F66" s="54">
        <v>1567346.4</v>
      </c>
      <c r="G66" s="54">
        <v>1567346.4</v>
      </c>
    </row>
    <row r="67" spans="1:7" s="2" customFormat="1" ht="14.25">
      <c r="A67" s="55">
        <v>6</v>
      </c>
      <c r="B67" s="106" t="s">
        <v>67</v>
      </c>
      <c r="C67" s="58">
        <f>C68</f>
        <v>532.80999999999995</v>
      </c>
      <c r="D67" s="58">
        <f>D68</f>
        <v>1016.72</v>
      </c>
      <c r="E67" s="50">
        <f>E68</f>
        <v>1361.64</v>
      </c>
      <c r="F67" s="50">
        <f>F68</f>
        <v>1361.64</v>
      </c>
      <c r="G67" s="50">
        <f>G68</f>
        <v>1361.64</v>
      </c>
    </row>
    <row r="68" spans="1:7">
      <c r="A68" s="53">
        <v>62</v>
      </c>
      <c r="B68" s="105" t="s">
        <v>67</v>
      </c>
      <c r="C68" s="56">
        <v>532.80999999999995</v>
      </c>
      <c r="D68" s="56">
        <v>1016.72</v>
      </c>
      <c r="E68" s="54">
        <v>1361.64</v>
      </c>
      <c r="F68" s="54">
        <v>1361.64</v>
      </c>
      <c r="G68" s="54">
        <v>1361.64</v>
      </c>
    </row>
    <row r="71" spans="1:7" ht="15.75">
      <c r="B71" s="136" t="s">
        <v>71</v>
      </c>
      <c r="C71" s="136"/>
      <c r="D71" s="136"/>
      <c r="E71" s="136"/>
      <c r="F71" s="136"/>
      <c r="G71" s="136"/>
    </row>
    <row r="72" spans="1:7" ht="18.75">
      <c r="B72" s="9"/>
      <c r="C72" s="9"/>
      <c r="D72" s="9"/>
      <c r="E72" s="9"/>
      <c r="F72" s="9"/>
      <c r="G72" s="9"/>
    </row>
    <row r="73" spans="1:7" ht="25.5">
      <c r="A73" s="12" t="s">
        <v>36</v>
      </c>
      <c r="B73" s="36" t="s">
        <v>22</v>
      </c>
      <c r="C73" s="104" t="s">
        <v>4</v>
      </c>
      <c r="D73" s="104" t="s">
        <v>5</v>
      </c>
      <c r="E73" s="12" t="s">
        <v>6</v>
      </c>
      <c r="F73" s="12" t="s">
        <v>7</v>
      </c>
      <c r="G73" s="12" t="s">
        <v>8</v>
      </c>
    </row>
    <row r="74" spans="1:7">
      <c r="A74" s="13">
        <v>1</v>
      </c>
      <c r="B74" s="13">
        <v>2</v>
      </c>
      <c r="C74" s="13">
        <v>3</v>
      </c>
      <c r="D74" s="13">
        <v>4</v>
      </c>
      <c r="E74" s="13">
        <v>5</v>
      </c>
      <c r="F74" s="13">
        <v>6</v>
      </c>
      <c r="G74" s="13">
        <v>7</v>
      </c>
    </row>
    <row r="75" spans="1:7" s="2" customFormat="1" ht="14.25">
      <c r="A75" s="66"/>
      <c r="B75" s="37" t="s">
        <v>49</v>
      </c>
      <c r="C75" s="49">
        <f>C76</f>
        <v>1490625.71</v>
      </c>
      <c r="D75" s="49">
        <f>D76</f>
        <v>1718425.8</v>
      </c>
      <c r="E75" s="50">
        <f>E76</f>
        <v>1657947.03</v>
      </c>
      <c r="F75" s="50">
        <f>F76</f>
        <v>1657947.03</v>
      </c>
      <c r="G75" s="50">
        <f>G76</f>
        <v>1657947.03</v>
      </c>
    </row>
    <row r="76" spans="1:7" s="2" customFormat="1" ht="14.25">
      <c r="A76" s="66" t="s">
        <v>72</v>
      </c>
      <c r="B76" s="37" t="s">
        <v>73</v>
      </c>
      <c r="C76" s="49">
        <f>C77+C78</f>
        <v>1490625.71</v>
      </c>
      <c r="D76" s="49">
        <f>D78+D77</f>
        <v>1718425.8</v>
      </c>
      <c r="E76" s="50">
        <f>E77+E78</f>
        <v>1657947.03</v>
      </c>
      <c r="F76" s="50">
        <f>F77+F78</f>
        <v>1657947.03</v>
      </c>
      <c r="G76" s="50">
        <f>G77+G78</f>
        <v>1657947.03</v>
      </c>
    </row>
    <row r="77" spans="1:7">
      <c r="A77" s="67" t="s">
        <v>74</v>
      </c>
      <c r="B77" s="40" t="s">
        <v>75</v>
      </c>
      <c r="C77" s="51">
        <v>1432861.41</v>
      </c>
      <c r="D77" s="51">
        <v>1658229.38</v>
      </c>
      <c r="E77" s="54">
        <v>1599930.21</v>
      </c>
      <c r="F77" s="54">
        <v>1599930.21</v>
      </c>
      <c r="G77" s="54">
        <v>1599930.21</v>
      </c>
    </row>
    <row r="78" spans="1:7">
      <c r="A78" s="108" t="s">
        <v>76</v>
      </c>
      <c r="B78" s="107" t="s">
        <v>77</v>
      </c>
      <c r="C78" s="56">
        <v>57764.3</v>
      </c>
      <c r="D78" s="56">
        <v>60196.42</v>
      </c>
      <c r="E78" s="54">
        <v>58016.82</v>
      </c>
      <c r="F78" s="54">
        <v>58016.82</v>
      </c>
      <c r="G78" s="54">
        <v>58016.82</v>
      </c>
    </row>
  </sheetData>
  <mergeCells count="4">
    <mergeCell ref="A2:G2"/>
    <mergeCell ref="A4:G4"/>
    <mergeCell ref="A34:G34"/>
    <mergeCell ref="B71:G71"/>
  </mergeCells>
  <pageMargins left="0.70866141732283505" right="0.70866141732283505" top="0.74803149606299202" bottom="0.74803149606299202" header="0.31496062992126" footer="0.31496062992126"/>
  <pageSetup paperSize="9" scale="87" orientation="landscape" r:id="rId1"/>
  <rowBreaks count="2" manualBreakCount="2">
    <brk id="32" max="6" man="1"/>
    <brk id="69" max="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2"/>
  <sheetViews>
    <sheetView workbookViewId="0"/>
  </sheetViews>
  <sheetFormatPr defaultColWidth="8.85546875" defaultRowHeight="15"/>
  <cols>
    <col min="1" max="1" width="7.85546875" style="7" customWidth="1"/>
    <col min="2" max="2" width="44.7109375" style="7" customWidth="1"/>
    <col min="3" max="4" width="19.5703125" style="7" customWidth="1"/>
    <col min="5" max="8" width="19.42578125" style="7" customWidth="1"/>
    <col min="9" max="10" width="25.28515625" style="7" customWidth="1"/>
    <col min="11" max="16384" width="8.85546875" style="7"/>
  </cols>
  <sheetData>
    <row r="1" spans="1:10" ht="18.75">
      <c r="A1" s="8"/>
      <c r="B1" s="9"/>
      <c r="C1" s="9"/>
      <c r="D1" s="9"/>
      <c r="E1" s="9"/>
      <c r="F1" s="9"/>
      <c r="G1" s="9"/>
      <c r="H1" s="9"/>
      <c r="I1" s="9"/>
      <c r="J1" s="9"/>
    </row>
    <row r="2" spans="1:10" ht="15.6" customHeight="1">
      <c r="A2" s="136" t="s">
        <v>78</v>
      </c>
      <c r="B2" s="136"/>
      <c r="C2" s="136"/>
      <c r="D2" s="136"/>
      <c r="E2" s="136"/>
      <c r="F2" s="136"/>
      <c r="G2" s="136"/>
      <c r="H2" s="35"/>
      <c r="I2" s="11"/>
      <c r="J2" s="11"/>
    </row>
    <row r="3" spans="1:10" ht="18.75">
      <c r="A3" s="9"/>
      <c r="B3" s="9"/>
      <c r="C3" s="9"/>
      <c r="D3" s="9"/>
      <c r="E3" s="9"/>
      <c r="F3" s="9"/>
      <c r="G3" s="9"/>
      <c r="H3" s="9"/>
      <c r="I3" s="10"/>
      <c r="J3" s="10"/>
    </row>
    <row r="4" spans="1:10" ht="15.6" customHeight="1">
      <c r="A4" s="136" t="s">
        <v>79</v>
      </c>
      <c r="B4" s="136"/>
      <c r="C4" s="136"/>
      <c r="D4" s="136"/>
      <c r="E4" s="136"/>
      <c r="F4" s="136"/>
      <c r="G4" s="136"/>
      <c r="H4" s="35"/>
      <c r="I4" s="48"/>
      <c r="J4" s="48"/>
    </row>
    <row r="5" spans="1:10" ht="18.75">
      <c r="A5" s="9"/>
      <c r="B5" s="9"/>
      <c r="C5" s="9"/>
      <c r="D5" s="9"/>
      <c r="E5" s="9"/>
      <c r="F5" s="9"/>
      <c r="G5" s="9"/>
      <c r="H5" s="9"/>
      <c r="I5" s="10"/>
      <c r="J5" s="10"/>
    </row>
    <row r="6" spans="1:10" ht="25.5">
      <c r="A6" s="12" t="s">
        <v>36</v>
      </c>
      <c r="B6" s="36" t="s">
        <v>22</v>
      </c>
      <c r="C6" s="104" t="s">
        <v>80</v>
      </c>
      <c r="D6" s="104" t="s">
        <v>81</v>
      </c>
      <c r="E6" s="12" t="s">
        <v>82</v>
      </c>
      <c r="F6" s="12" t="s">
        <v>83</v>
      </c>
      <c r="G6" s="12" t="s">
        <v>84</v>
      </c>
    </row>
    <row r="7" spans="1:10" s="1" customFormat="1" ht="11.25">
      <c r="A7" s="13">
        <v>1</v>
      </c>
      <c r="B7" s="13">
        <v>2</v>
      </c>
      <c r="C7" s="13">
        <v>3</v>
      </c>
      <c r="D7" s="13">
        <v>4</v>
      </c>
      <c r="E7" s="13">
        <v>5</v>
      </c>
      <c r="F7" s="13">
        <v>6</v>
      </c>
      <c r="G7" s="13">
        <v>7</v>
      </c>
    </row>
    <row r="8" spans="1:10">
      <c r="A8" s="37">
        <v>8</v>
      </c>
      <c r="B8" s="37" t="s">
        <v>85</v>
      </c>
      <c r="C8" s="37"/>
      <c r="D8" s="37"/>
      <c r="E8" s="38"/>
      <c r="F8" s="38"/>
      <c r="G8" s="38"/>
    </row>
    <row r="9" spans="1:10">
      <c r="A9" s="39">
        <v>84</v>
      </c>
      <c r="B9" s="40" t="s">
        <v>86</v>
      </c>
      <c r="C9" s="37"/>
      <c r="D9" s="37"/>
      <c r="E9" s="38"/>
      <c r="F9" s="38"/>
      <c r="G9" s="38"/>
    </row>
    <row r="10" spans="1:10">
      <c r="A10" s="39" t="s">
        <v>87</v>
      </c>
      <c r="B10" s="41"/>
      <c r="C10" s="40"/>
      <c r="D10" s="40"/>
      <c r="E10" s="38"/>
      <c r="F10" s="38"/>
      <c r="G10" s="38"/>
    </row>
    <row r="11" spans="1:10">
      <c r="A11" s="37">
        <v>5</v>
      </c>
      <c r="B11" s="42" t="s">
        <v>88</v>
      </c>
      <c r="C11" s="40"/>
      <c r="D11" s="40"/>
      <c r="E11" s="38"/>
      <c r="F11" s="38"/>
      <c r="G11" s="38"/>
    </row>
    <row r="12" spans="1:10">
      <c r="A12" s="39">
        <v>54</v>
      </c>
      <c r="B12" s="43" t="s">
        <v>89</v>
      </c>
      <c r="C12" s="40"/>
      <c r="D12" s="40"/>
      <c r="E12" s="38"/>
      <c r="F12" s="38"/>
      <c r="G12" s="38"/>
    </row>
    <row r="13" spans="1:10">
      <c r="A13" s="39" t="s">
        <v>87</v>
      </c>
      <c r="B13" s="42"/>
      <c r="C13" s="40"/>
      <c r="D13" s="40"/>
      <c r="E13" s="38"/>
      <c r="F13" s="38"/>
      <c r="G13" s="38"/>
    </row>
    <row r="16" spans="1:10" ht="15.75">
      <c r="B16" s="136" t="s">
        <v>90</v>
      </c>
      <c r="C16" s="136"/>
      <c r="D16" s="136"/>
      <c r="E16" s="136"/>
      <c r="F16" s="136"/>
      <c r="G16" s="136"/>
    </row>
    <row r="17" spans="1:7" ht="18.75">
      <c r="B17" s="9"/>
      <c r="C17" s="9"/>
      <c r="D17" s="9"/>
      <c r="E17" s="9"/>
      <c r="F17" s="9"/>
      <c r="G17" s="9"/>
    </row>
    <row r="18" spans="1:7" ht="25.5">
      <c r="A18" s="12" t="s">
        <v>36</v>
      </c>
      <c r="B18" s="36" t="s">
        <v>22</v>
      </c>
      <c r="C18" s="104" t="s">
        <v>80</v>
      </c>
      <c r="D18" s="104" t="s">
        <v>81</v>
      </c>
      <c r="E18" s="12" t="s">
        <v>82</v>
      </c>
      <c r="F18" s="12" t="s">
        <v>83</v>
      </c>
      <c r="G18" s="12" t="s">
        <v>84</v>
      </c>
    </row>
    <row r="19" spans="1:7" ht="10.15" customHeight="1">
      <c r="A19" s="13">
        <v>1</v>
      </c>
      <c r="B19" s="13">
        <v>2</v>
      </c>
      <c r="C19" s="13">
        <v>3</v>
      </c>
      <c r="D19" s="13">
        <v>4</v>
      </c>
      <c r="E19" s="13">
        <v>5</v>
      </c>
      <c r="F19" s="13">
        <v>6</v>
      </c>
      <c r="G19" s="13">
        <v>7</v>
      </c>
    </row>
    <row r="20" spans="1:7">
      <c r="A20" s="37">
        <v>8</v>
      </c>
      <c r="B20" s="37" t="s">
        <v>91</v>
      </c>
      <c r="C20" s="37"/>
      <c r="D20" s="37"/>
      <c r="E20" s="38"/>
      <c r="F20" s="38"/>
      <c r="G20" s="38"/>
    </row>
    <row r="21" spans="1:7">
      <c r="A21" s="39">
        <v>81</v>
      </c>
      <c r="B21" s="40" t="s">
        <v>92</v>
      </c>
      <c r="C21" s="40"/>
      <c r="D21" s="40"/>
      <c r="E21" s="38"/>
      <c r="F21" s="38"/>
      <c r="G21" s="38"/>
    </row>
    <row r="22" spans="1:7">
      <c r="A22" s="44" t="s">
        <v>87</v>
      </c>
      <c r="B22" s="40"/>
      <c r="C22" s="45"/>
      <c r="D22" s="45"/>
      <c r="E22" s="45"/>
      <c r="F22" s="45"/>
      <c r="G22" s="45"/>
    </row>
    <row r="23" spans="1:7">
      <c r="A23" s="45"/>
      <c r="B23" s="46"/>
      <c r="C23" s="45"/>
      <c r="D23" s="45"/>
      <c r="E23" s="45"/>
      <c r="F23" s="45"/>
      <c r="G23" s="45"/>
    </row>
    <row r="24" spans="1:7">
      <c r="A24" s="45"/>
      <c r="B24" s="37" t="s">
        <v>93</v>
      </c>
      <c r="C24" s="45"/>
      <c r="D24" s="45"/>
      <c r="E24" s="45"/>
      <c r="F24" s="45"/>
      <c r="G24" s="45"/>
    </row>
    <row r="25" spans="1:7">
      <c r="A25" s="37">
        <v>1</v>
      </c>
      <c r="B25" s="37" t="s">
        <v>59</v>
      </c>
      <c r="C25" s="37"/>
      <c r="D25" s="37"/>
      <c r="E25" s="38"/>
      <c r="F25" s="38"/>
      <c r="G25" s="38"/>
    </row>
    <row r="26" spans="1:7">
      <c r="A26" s="39">
        <v>11</v>
      </c>
      <c r="B26" s="40" t="s">
        <v>59</v>
      </c>
      <c r="C26" s="40"/>
      <c r="D26" s="40"/>
      <c r="E26" s="38"/>
      <c r="F26" s="38"/>
      <c r="G26" s="38"/>
    </row>
    <row r="27" spans="1:7">
      <c r="A27" s="44" t="s">
        <v>87</v>
      </c>
      <c r="B27" s="47"/>
      <c r="C27" s="45"/>
      <c r="D27" s="45"/>
      <c r="E27" s="45"/>
      <c r="F27" s="45"/>
      <c r="G27" s="45"/>
    </row>
    <row r="28" spans="1:7">
      <c r="A28" s="37">
        <v>3</v>
      </c>
      <c r="B28" s="37" t="s">
        <v>94</v>
      </c>
      <c r="C28" s="37"/>
      <c r="D28" s="37"/>
      <c r="E28" s="38"/>
      <c r="F28" s="38"/>
      <c r="G28" s="38"/>
    </row>
    <row r="29" spans="1:7">
      <c r="A29" s="39">
        <v>31</v>
      </c>
      <c r="B29" s="40" t="s">
        <v>60</v>
      </c>
      <c r="C29" s="40"/>
      <c r="D29" s="40"/>
      <c r="E29" s="38"/>
      <c r="F29" s="38"/>
      <c r="G29" s="38"/>
    </row>
    <row r="30" spans="1:7">
      <c r="A30" s="37">
        <v>4</v>
      </c>
      <c r="B30" s="37" t="s">
        <v>61</v>
      </c>
      <c r="C30" s="37"/>
      <c r="D30" s="37"/>
      <c r="E30" s="38"/>
      <c r="F30" s="38"/>
      <c r="G30" s="38"/>
    </row>
    <row r="31" spans="1:7">
      <c r="A31" s="39">
        <v>43</v>
      </c>
      <c r="B31" s="40" t="s">
        <v>62</v>
      </c>
      <c r="C31" s="40"/>
      <c r="D31" s="40"/>
      <c r="E31" s="38"/>
      <c r="F31" s="38"/>
      <c r="G31" s="38"/>
    </row>
    <row r="32" spans="1:7">
      <c r="A32" s="39" t="s">
        <v>87</v>
      </c>
      <c r="B32" s="40"/>
      <c r="C32" s="40"/>
      <c r="D32" s="40"/>
      <c r="E32" s="38"/>
      <c r="F32" s="38"/>
      <c r="G32" s="38"/>
    </row>
  </sheetData>
  <mergeCells count="3">
    <mergeCell ref="A2:G2"/>
    <mergeCell ref="A4:G4"/>
    <mergeCell ref="B16:G16"/>
  </mergeCells>
  <pageMargins left="0.7" right="0.7" top="0.75" bottom="0.75" header="0.3" footer="0.3"/>
  <pageSetup paperSize="9" scale="8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76"/>
  <sheetViews>
    <sheetView tabSelected="1" zoomScale="80" zoomScaleNormal="80" workbookViewId="0">
      <selection activeCell="D33" sqref="D33:E33"/>
    </sheetView>
  </sheetViews>
  <sheetFormatPr defaultColWidth="8.85546875" defaultRowHeight="15"/>
  <cols>
    <col min="1" max="1" width="29" style="7" customWidth="1"/>
    <col min="2" max="2" width="34.28515625" style="7" customWidth="1"/>
    <col min="3" max="7" width="25.28515625" style="7" customWidth="1"/>
    <col min="8" max="16384" width="8.85546875" style="7"/>
  </cols>
  <sheetData>
    <row r="1" spans="1:7" ht="18.75">
      <c r="A1" s="8"/>
      <c r="B1" s="9"/>
      <c r="C1" s="9"/>
      <c r="D1" s="9"/>
      <c r="E1" s="9"/>
      <c r="F1" s="10"/>
      <c r="G1" s="10"/>
    </row>
    <row r="2" spans="1:7" ht="15.75">
      <c r="A2" s="136" t="s">
        <v>95</v>
      </c>
      <c r="B2" s="137"/>
      <c r="C2" s="137"/>
      <c r="D2" s="137"/>
      <c r="E2" s="137"/>
      <c r="F2" s="137"/>
      <c r="G2" s="137"/>
    </row>
    <row r="3" spans="1:7" ht="18.75">
      <c r="A3" s="9"/>
      <c r="B3" s="9"/>
      <c r="C3" s="9"/>
      <c r="D3" s="9"/>
      <c r="E3" s="9"/>
      <c r="F3" s="10"/>
      <c r="G3" s="10"/>
    </row>
    <row r="4" spans="1:7" ht="25.5">
      <c r="A4" s="12" t="s">
        <v>96</v>
      </c>
      <c r="B4" s="12" t="s">
        <v>22</v>
      </c>
      <c r="C4" s="104" t="s">
        <v>4</v>
      </c>
      <c r="D4" s="104" t="s">
        <v>5</v>
      </c>
      <c r="E4" s="12" t="s">
        <v>6</v>
      </c>
      <c r="F4" s="12" t="s">
        <v>7</v>
      </c>
      <c r="G4" s="12" t="s">
        <v>8</v>
      </c>
    </row>
    <row r="5" spans="1:7" s="1" customFormat="1" ht="11.25">
      <c r="A5" s="13">
        <v>1</v>
      </c>
      <c r="B5" s="13">
        <v>2</v>
      </c>
      <c r="C5" s="13">
        <v>3</v>
      </c>
      <c r="D5" s="13">
        <v>4</v>
      </c>
      <c r="E5" s="13">
        <v>5</v>
      </c>
      <c r="F5" s="13">
        <v>6</v>
      </c>
      <c r="G5" s="13">
        <v>7</v>
      </c>
    </row>
    <row r="6" spans="1:7" s="2" customFormat="1" ht="25.5">
      <c r="A6" s="14" t="s">
        <v>97</v>
      </c>
      <c r="B6" s="14" t="s">
        <v>98</v>
      </c>
      <c r="C6" s="15">
        <f t="shared" ref="C6:G8" si="0">C7</f>
        <v>1490625.71</v>
      </c>
      <c r="D6" s="15">
        <f t="shared" si="0"/>
        <v>1718425.8</v>
      </c>
      <c r="E6" s="15">
        <f t="shared" si="0"/>
        <v>1657947.03</v>
      </c>
      <c r="F6" s="15">
        <f t="shared" si="0"/>
        <v>1657947.03</v>
      </c>
      <c r="G6" s="15">
        <f t="shared" si="0"/>
        <v>1657927.03</v>
      </c>
    </row>
    <row r="7" spans="1:7" s="2" customFormat="1" ht="14.25">
      <c r="A7" s="16" t="s">
        <v>99</v>
      </c>
      <c r="B7" s="14" t="s">
        <v>100</v>
      </c>
      <c r="C7" s="15">
        <f t="shared" si="0"/>
        <v>1490625.71</v>
      </c>
      <c r="D7" s="15">
        <f t="shared" si="0"/>
        <v>1718425.8</v>
      </c>
      <c r="E7" s="15">
        <f t="shared" si="0"/>
        <v>1657947.03</v>
      </c>
      <c r="F7" s="15">
        <f t="shared" si="0"/>
        <v>1657947.03</v>
      </c>
      <c r="G7" s="15">
        <f t="shared" si="0"/>
        <v>1657927.03</v>
      </c>
    </row>
    <row r="8" spans="1:7" s="2" customFormat="1" ht="21" customHeight="1">
      <c r="A8" s="17" t="s">
        <v>101</v>
      </c>
      <c r="B8" s="14" t="s">
        <v>102</v>
      </c>
      <c r="C8" s="15">
        <f t="shared" si="0"/>
        <v>1490625.71</v>
      </c>
      <c r="D8" s="15">
        <f t="shared" si="0"/>
        <v>1718425.8</v>
      </c>
      <c r="E8" s="15">
        <f t="shared" si="0"/>
        <v>1657947.03</v>
      </c>
      <c r="F8" s="15">
        <f t="shared" si="0"/>
        <v>1657947.03</v>
      </c>
      <c r="G8" s="15">
        <f t="shared" si="0"/>
        <v>1657927.03</v>
      </c>
    </row>
    <row r="9" spans="1:7" s="3" customFormat="1" ht="14.25">
      <c r="A9" s="17" t="s">
        <v>103</v>
      </c>
      <c r="B9" s="14" t="s">
        <v>104</v>
      </c>
      <c r="C9" s="15">
        <f>C10+C20+C16+C47+C51+C60+C64+C68</f>
        <v>1490625.71</v>
      </c>
      <c r="D9" s="15">
        <f>D10+D20+D16+D47+D51+D60+D64+D68</f>
        <v>1718425.8</v>
      </c>
      <c r="E9" s="15">
        <f>E10+E20+E16+E47+E51+E60+E64+E68</f>
        <v>1657947.03</v>
      </c>
      <c r="F9" s="15">
        <f>F10+F20+F16+F47+F51+F60+F64+F68</f>
        <v>1657947.03</v>
      </c>
      <c r="G9" s="15">
        <f>G10+G20+G16+G47+G51+G60+G64+G68</f>
        <v>1657927.03</v>
      </c>
    </row>
    <row r="10" spans="1:7" s="2" customFormat="1" ht="14.25">
      <c r="A10" s="18" t="s">
        <v>105</v>
      </c>
      <c r="B10" s="14" t="s">
        <v>106</v>
      </c>
      <c r="C10" s="19">
        <f t="shared" ref="C10:G11" si="1">C11</f>
        <v>40251.31</v>
      </c>
      <c r="D10" s="19">
        <f t="shared" si="1"/>
        <v>38257.230000000003</v>
      </c>
      <c r="E10" s="19">
        <f t="shared" si="1"/>
        <v>44790.04</v>
      </c>
      <c r="F10" s="19">
        <f t="shared" si="1"/>
        <v>44790.04</v>
      </c>
      <c r="G10" s="19">
        <f t="shared" si="1"/>
        <v>44770.04</v>
      </c>
    </row>
    <row r="11" spans="1:7">
      <c r="A11" s="20" t="s">
        <v>107</v>
      </c>
      <c r="B11" s="21" t="s">
        <v>70</v>
      </c>
      <c r="C11" s="22">
        <f t="shared" si="1"/>
        <v>40251.31</v>
      </c>
      <c r="D11" s="22">
        <f t="shared" si="1"/>
        <v>38257.230000000003</v>
      </c>
      <c r="E11" s="22">
        <f t="shared" si="1"/>
        <v>44790.04</v>
      </c>
      <c r="F11" s="22">
        <f t="shared" si="1"/>
        <v>44790.04</v>
      </c>
      <c r="G11" s="22">
        <f t="shared" si="1"/>
        <v>44770.04</v>
      </c>
    </row>
    <row r="12" spans="1:7">
      <c r="A12" s="23" t="s">
        <v>108</v>
      </c>
      <c r="B12" s="24" t="s">
        <v>50</v>
      </c>
      <c r="C12" s="25">
        <f>SUM(C13:C15)</f>
        <v>40251.31</v>
      </c>
      <c r="D12" s="25">
        <f>SUM(D13:D15)</f>
        <v>38257.230000000003</v>
      </c>
      <c r="E12" s="25">
        <f>SUM(E13:E15)</f>
        <v>44790.04</v>
      </c>
      <c r="F12" s="25">
        <v>44790.04</v>
      </c>
      <c r="G12" s="25">
        <f>SUM(G13:G15)</f>
        <v>44770.04</v>
      </c>
    </row>
    <row r="13" spans="1:7">
      <c r="A13" s="23">
        <v>31</v>
      </c>
      <c r="B13" s="24" t="s">
        <v>51</v>
      </c>
      <c r="C13" s="25">
        <v>530.9</v>
      </c>
      <c r="D13" s="25">
        <v>530.9</v>
      </c>
      <c r="E13" s="25">
        <v>530.9</v>
      </c>
      <c r="F13" s="25">
        <v>530.9</v>
      </c>
      <c r="G13" s="25">
        <v>530.9</v>
      </c>
    </row>
    <row r="14" spans="1:7">
      <c r="A14" s="23">
        <v>32</v>
      </c>
      <c r="B14" s="24" t="s">
        <v>52</v>
      </c>
      <c r="C14" s="25">
        <v>39720.410000000003</v>
      </c>
      <c r="D14" s="25">
        <v>37726.33</v>
      </c>
      <c r="E14" s="25">
        <v>44239.14</v>
      </c>
      <c r="F14" s="25">
        <v>44239.14</v>
      </c>
      <c r="G14" s="25">
        <v>44239.14</v>
      </c>
    </row>
    <row r="15" spans="1:7">
      <c r="A15" s="23">
        <v>34</v>
      </c>
      <c r="B15" s="24" t="s">
        <v>53</v>
      </c>
      <c r="C15" s="25">
        <v>0</v>
      </c>
      <c r="D15" s="25">
        <v>0</v>
      </c>
      <c r="E15" s="25">
        <v>20</v>
      </c>
      <c r="F15" s="25">
        <v>20</v>
      </c>
      <c r="G15" s="25">
        <v>0</v>
      </c>
    </row>
    <row r="16" spans="1:7" s="2" customFormat="1" ht="14.25">
      <c r="A16" s="18" t="s">
        <v>109</v>
      </c>
      <c r="B16" s="26" t="s">
        <v>110</v>
      </c>
      <c r="C16" s="19">
        <f>C17</f>
        <v>0</v>
      </c>
      <c r="D16" s="19">
        <f t="shared" ref="D16:G17" si="2">D17</f>
        <v>805.76</v>
      </c>
      <c r="E16" s="19">
        <f t="shared" si="2"/>
        <v>0</v>
      </c>
      <c r="F16" s="19">
        <f t="shared" si="2"/>
        <v>0</v>
      </c>
      <c r="G16" s="19">
        <f t="shared" si="2"/>
        <v>0</v>
      </c>
    </row>
    <row r="17" spans="1:7">
      <c r="A17" s="20" t="s">
        <v>107</v>
      </c>
      <c r="B17" s="27" t="s">
        <v>70</v>
      </c>
      <c r="C17" s="22">
        <f>C18</f>
        <v>0</v>
      </c>
      <c r="D17" s="22">
        <f t="shared" si="2"/>
        <v>805.76</v>
      </c>
      <c r="E17" s="22">
        <f t="shared" si="2"/>
        <v>0</v>
      </c>
      <c r="F17" s="22">
        <f t="shared" si="2"/>
        <v>0</v>
      </c>
      <c r="G17" s="22">
        <f t="shared" si="2"/>
        <v>0</v>
      </c>
    </row>
    <row r="18" spans="1:7">
      <c r="A18" s="23" t="s">
        <v>111</v>
      </c>
      <c r="B18" s="28" t="s">
        <v>56</v>
      </c>
      <c r="C18" s="25">
        <f>C19</f>
        <v>0</v>
      </c>
      <c r="D18" s="25">
        <f>D19</f>
        <v>805.76</v>
      </c>
      <c r="E18" s="25">
        <f>E19</f>
        <v>0</v>
      </c>
      <c r="F18" s="25">
        <f>F19</f>
        <v>0</v>
      </c>
      <c r="G18" s="25">
        <f>G19</f>
        <v>0</v>
      </c>
    </row>
    <row r="19" spans="1:7" ht="25.5">
      <c r="A19" s="23">
        <v>42</v>
      </c>
      <c r="B19" s="28" t="s">
        <v>57</v>
      </c>
      <c r="C19" s="25">
        <v>0</v>
      </c>
      <c r="D19" s="25">
        <v>805.76</v>
      </c>
      <c r="E19" s="25">
        <v>0</v>
      </c>
      <c r="F19" s="25">
        <v>0</v>
      </c>
      <c r="G19" s="25">
        <v>0</v>
      </c>
    </row>
    <row r="20" spans="1:7" s="2" customFormat="1" ht="14.25">
      <c r="A20" s="18" t="s">
        <v>112</v>
      </c>
      <c r="B20" s="14" t="s">
        <v>113</v>
      </c>
      <c r="C20" s="19">
        <f>C24+C30+C33+C42+C21</f>
        <v>1384381.04</v>
      </c>
      <c r="D20" s="19">
        <f>D24+D30+D33+D42+D21</f>
        <v>1599806.2</v>
      </c>
      <c r="E20" s="19">
        <f>E24+E30+E33+E42+E21</f>
        <v>1525696.59</v>
      </c>
      <c r="F20" s="19">
        <f>F24+F30+F33+F42+F21</f>
        <v>1525696.59</v>
      </c>
      <c r="G20" s="19">
        <f>G24+G30+G33+G42+G21</f>
        <v>1525696.59</v>
      </c>
    </row>
    <row r="21" spans="1:7" s="2" customFormat="1" ht="14.25">
      <c r="A21" s="20" t="s">
        <v>114</v>
      </c>
      <c r="B21" s="27" t="s">
        <v>59</v>
      </c>
      <c r="C21" s="22">
        <f>C22</f>
        <v>0</v>
      </c>
      <c r="D21" s="22">
        <f t="shared" ref="D21:G22" si="3">D22</f>
        <v>2937.5</v>
      </c>
      <c r="E21" s="22">
        <f t="shared" si="3"/>
        <v>0</v>
      </c>
      <c r="F21" s="22">
        <f t="shared" si="3"/>
        <v>0</v>
      </c>
      <c r="G21" s="22">
        <f t="shared" si="3"/>
        <v>0</v>
      </c>
    </row>
    <row r="22" spans="1:7" s="2" customFormat="1" ht="14.25">
      <c r="A22" s="23" t="s">
        <v>111</v>
      </c>
      <c r="B22" s="28" t="s">
        <v>56</v>
      </c>
      <c r="C22" s="25">
        <f>C23</f>
        <v>0</v>
      </c>
      <c r="D22" s="25">
        <f t="shared" si="3"/>
        <v>2937.5</v>
      </c>
      <c r="E22" s="25">
        <f t="shared" si="3"/>
        <v>0</v>
      </c>
      <c r="F22" s="25">
        <f t="shared" si="3"/>
        <v>0</v>
      </c>
      <c r="G22" s="25">
        <f t="shared" si="3"/>
        <v>0</v>
      </c>
    </row>
    <row r="23" spans="1:7" s="2" customFormat="1" ht="25.5">
      <c r="A23" s="23">
        <v>42</v>
      </c>
      <c r="B23" s="28" t="s">
        <v>57</v>
      </c>
      <c r="C23" s="25">
        <v>0</v>
      </c>
      <c r="D23" s="25">
        <v>2937.5</v>
      </c>
      <c r="E23" s="25">
        <v>0</v>
      </c>
      <c r="F23" s="25">
        <v>0</v>
      </c>
      <c r="G23" s="25">
        <v>0</v>
      </c>
    </row>
    <row r="24" spans="1:7">
      <c r="A24" s="20" t="s">
        <v>115</v>
      </c>
      <c r="B24" s="21" t="s">
        <v>60</v>
      </c>
      <c r="C24" s="22">
        <f>C25+C28</f>
        <v>916.2</v>
      </c>
      <c r="D24" s="22">
        <f>D25+D28</f>
        <v>1232.1099999999999</v>
      </c>
      <c r="E24" s="22">
        <f>E25+E28</f>
        <v>2029.28</v>
      </c>
      <c r="F24" s="22">
        <f>F25+F28</f>
        <v>2029.28</v>
      </c>
      <c r="G24" s="22">
        <f>G25+G28</f>
        <v>2029.28</v>
      </c>
    </row>
    <row r="25" spans="1:7">
      <c r="A25" s="23" t="s">
        <v>108</v>
      </c>
      <c r="B25" s="24" t="s">
        <v>50</v>
      </c>
      <c r="C25" s="25">
        <f>C26+C27</f>
        <v>400.37</v>
      </c>
      <c r="D25" s="25">
        <f>D26+D27</f>
        <v>290.68</v>
      </c>
      <c r="E25" s="25">
        <f>E26+E27</f>
        <v>290</v>
      </c>
      <c r="F25" s="25">
        <f>F26+F27</f>
        <v>290</v>
      </c>
      <c r="G25" s="25">
        <f>G26+G27</f>
        <v>290</v>
      </c>
    </row>
    <row r="26" spans="1:7">
      <c r="A26" s="23">
        <v>32</v>
      </c>
      <c r="B26" s="24" t="s">
        <v>52</v>
      </c>
      <c r="C26" s="25">
        <v>400.37</v>
      </c>
      <c r="D26" s="25">
        <v>290</v>
      </c>
      <c r="E26" s="25">
        <v>290</v>
      </c>
      <c r="F26" s="25">
        <v>290</v>
      </c>
      <c r="G26" s="25">
        <v>290</v>
      </c>
    </row>
    <row r="27" spans="1:7">
      <c r="A27" s="23">
        <v>34</v>
      </c>
      <c r="B27" s="24" t="s">
        <v>53</v>
      </c>
      <c r="C27" s="25">
        <v>0</v>
      </c>
      <c r="D27" s="25">
        <v>0.68</v>
      </c>
      <c r="E27" s="25">
        <v>0</v>
      </c>
      <c r="F27" s="25">
        <v>0</v>
      </c>
      <c r="G27" s="25">
        <v>0</v>
      </c>
    </row>
    <row r="28" spans="1:7">
      <c r="A28" s="23" t="s">
        <v>111</v>
      </c>
      <c r="B28" s="28" t="s">
        <v>56</v>
      </c>
      <c r="C28" s="25">
        <f>C29</f>
        <v>515.83000000000004</v>
      </c>
      <c r="D28" s="25">
        <f>D29</f>
        <v>941.43</v>
      </c>
      <c r="E28" s="25">
        <f>E29</f>
        <v>1739.28</v>
      </c>
      <c r="F28" s="25">
        <f>F29</f>
        <v>1739.28</v>
      </c>
      <c r="G28" s="25">
        <f>G29</f>
        <v>1739.28</v>
      </c>
    </row>
    <row r="29" spans="1:7" ht="25.5">
      <c r="A29" s="23">
        <v>42</v>
      </c>
      <c r="B29" s="28" t="s">
        <v>57</v>
      </c>
      <c r="C29" s="25">
        <v>515.83000000000004</v>
      </c>
      <c r="D29" s="25">
        <v>941.43</v>
      </c>
      <c r="E29" s="25">
        <v>1739.28</v>
      </c>
      <c r="F29" s="25">
        <v>1739.28</v>
      </c>
      <c r="G29" s="25">
        <v>1739.28</v>
      </c>
    </row>
    <row r="30" spans="1:7">
      <c r="A30" s="20" t="s">
        <v>116</v>
      </c>
      <c r="B30" s="21" t="s">
        <v>61</v>
      </c>
      <c r="C30" s="22">
        <f t="shared" ref="C30:G31" si="4">C31</f>
        <v>6153.58</v>
      </c>
      <c r="D30" s="22">
        <f t="shared" si="4"/>
        <v>8701.76</v>
      </c>
      <c r="E30" s="22">
        <f t="shared" si="4"/>
        <v>9477.2999999999993</v>
      </c>
      <c r="F30" s="22">
        <f t="shared" si="4"/>
        <v>9477.2999999999993</v>
      </c>
      <c r="G30" s="22">
        <f t="shared" si="4"/>
        <v>9477.2999999999993</v>
      </c>
    </row>
    <row r="31" spans="1:7" s="4" customFormat="1">
      <c r="A31" s="23" t="s">
        <v>108</v>
      </c>
      <c r="B31" s="28" t="s">
        <v>50</v>
      </c>
      <c r="C31" s="25">
        <f t="shared" si="4"/>
        <v>6153.58</v>
      </c>
      <c r="D31" s="25">
        <f t="shared" si="4"/>
        <v>8701.76</v>
      </c>
      <c r="E31" s="25">
        <f t="shared" si="4"/>
        <v>9477.2999999999993</v>
      </c>
      <c r="F31" s="25">
        <f t="shared" si="4"/>
        <v>9477.2999999999993</v>
      </c>
      <c r="G31" s="25">
        <f t="shared" si="4"/>
        <v>9477.2999999999993</v>
      </c>
    </row>
    <row r="32" spans="1:7">
      <c r="A32" s="23">
        <v>32</v>
      </c>
      <c r="B32" s="28" t="s">
        <v>52</v>
      </c>
      <c r="C32" s="25">
        <v>6153.58</v>
      </c>
      <c r="D32" s="25">
        <v>8701.76</v>
      </c>
      <c r="E32" s="25">
        <v>9477.2999999999993</v>
      </c>
      <c r="F32" s="25">
        <v>9477.2999999999993</v>
      </c>
      <c r="G32" s="25">
        <v>9477.2999999999993</v>
      </c>
    </row>
    <row r="33" spans="1:7" s="5" customFormat="1" ht="12.75">
      <c r="A33" s="20" t="s">
        <v>117</v>
      </c>
      <c r="B33" s="21" t="s">
        <v>63</v>
      </c>
      <c r="C33" s="22">
        <f>C34+C40</f>
        <v>1376778.45</v>
      </c>
      <c r="D33" s="22">
        <f>D34+D40</f>
        <v>1585918.11</v>
      </c>
      <c r="E33" s="22">
        <f>E34+E40</f>
        <v>1512828.37</v>
      </c>
      <c r="F33" s="22">
        <f>F34+F40</f>
        <v>1512828.37</v>
      </c>
      <c r="G33" s="22">
        <f>G34+G40</f>
        <v>1512828.37</v>
      </c>
    </row>
    <row r="34" spans="1:7">
      <c r="A34" s="23" t="s">
        <v>108</v>
      </c>
      <c r="B34" s="24" t="s">
        <v>50</v>
      </c>
      <c r="C34" s="25">
        <f>SUM(C35:C39)</f>
        <v>1376177.18</v>
      </c>
      <c r="D34" s="25">
        <f>SUM(D35:D39)</f>
        <v>1578043.78</v>
      </c>
      <c r="E34" s="25">
        <f>SUM(E35:E39)</f>
        <v>1511245.44</v>
      </c>
      <c r="F34" s="25">
        <f>SUM(F35:F39)</f>
        <v>1511245.44</v>
      </c>
      <c r="G34" s="25">
        <f>SUM(G35:G39)</f>
        <v>1511245.44</v>
      </c>
    </row>
    <row r="35" spans="1:7">
      <c r="A35" s="23">
        <v>31</v>
      </c>
      <c r="B35" s="24" t="s">
        <v>118</v>
      </c>
      <c r="C35" s="25">
        <v>1278057.42</v>
      </c>
      <c r="D35" s="25">
        <v>1496254.11</v>
      </c>
      <c r="E35" s="25">
        <v>1432798.05</v>
      </c>
      <c r="F35" s="25">
        <v>1432798.05</v>
      </c>
      <c r="G35" s="25">
        <v>1432798.05</v>
      </c>
    </row>
    <row r="36" spans="1:7">
      <c r="A36" s="23">
        <v>32</v>
      </c>
      <c r="B36" s="24" t="s">
        <v>52</v>
      </c>
      <c r="C36" s="25">
        <v>85465.56</v>
      </c>
      <c r="D36" s="25">
        <v>68561.679999999993</v>
      </c>
      <c r="E36" s="25">
        <v>64462.65</v>
      </c>
      <c r="F36" s="25">
        <v>64462.65</v>
      </c>
      <c r="G36" s="25">
        <v>64462.65</v>
      </c>
    </row>
    <row r="37" spans="1:7">
      <c r="A37" s="23">
        <v>34</v>
      </c>
      <c r="B37" s="24" t="s">
        <v>53</v>
      </c>
      <c r="C37" s="25">
        <v>0</v>
      </c>
      <c r="D37" s="25">
        <v>0</v>
      </c>
      <c r="E37" s="25">
        <v>0</v>
      </c>
      <c r="F37" s="25">
        <v>0</v>
      </c>
      <c r="G37" s="25">
        <v>0</v>
      </c>
    </row>
    <row r="38" spans="1:7" ht="25.5">
      <c r="A38" s="23">
        <v>37</v>
      </c>
      <c r="B38" s="24" t="s">
        <v>119</v>
      </c>
      <c r="C38" s="25">
        <v>12111.2</v>
      </c>
      <c r="D38" s="25">
        <v>12719.89</v>
      </c>
      <c r="E38" s="25">
        <v>13506.64</v>
      </c>
      <c r="F38" s="25">
        <v>13506.64</v>
      </c>
      <c r="G38" s="25">
        <v>13506.64</v>
      </c>
    </row>
    <row r="39" spans="1:7">
      <c r="A39" s="23">
        <v>38</v>
      </c>
      <c r="B39" s="24" t="s">
        <v>120</v>
      </c>
      <c r="C39" s="25">
        <v>543</v>
      </c>
      <c r="D39" s="25">
        <v>508.1</v>
      </c>
      <c r="E39" s="25">
        <v>478.1</v>
      </c>
      <c r="F39" s="25">
        <v>478.1</v>
      </c>
      <c r="G39" s="25">
        <v>478.1</v>
      </c>
    </row>
    <row r="40" spans="1:7">
      <c r="A40" s="23" t="s">
        <v>111</v>
      </c>
      <c r="B40" s="28" t="s">
        <v>56</v>
      </c>
      <c r="C40" s="25">
        <f>C41</f>
        <v>601.27</v>
      </c>
      <c r="D40" s="25">
        <f>D41</f>
        <v>7874.33</v>
      </c>
      <c r="E40" s="25">
        <f>E41</f>
        <v>1582.93</v>
      </c>
      <c r="F40" s="25">
        <f>F41</f>
        <v>1582.93</v>
      </c>
      <c r="G40" s="25">
        <f>G41</f>
        <v>1582.93</v>
      </c>
    </row>
    <row r="41" spans="1:7" ht="25.5">
      <c r="A41" s="23">
        <v>42</v>
      </c>
      <c r="B41" s="24" t="s">
        <v>57</v>
      </c>
      <c r="C41" s="25">
        <v>601.27</v>
      </c>
      <c r="D41" s="25">
        <v>7874.33</v>
      </c>
      <c r="E41" s="25">
        <v>1582.93</v>
      </c>
      <c r="F41" s="25">
        <v>1582.93</v>
      </c>
      <c r="G41" s="25">
        <v>1582.93</v>
      </c>
    </row>
    <row r="42" spans="1:7" s="6" customFormat="1">
      <c r="A42" s="20" t="s">
        <v>121</v>
      </c>
      <c r="B42" s="27" t="s">
        <v>67</v>
      </c>
      <c r="C42" s="22">
        <f>C43+C45</f>
        <v>532.80999999999995</v>
      </c>
      <c r="D42" s="22">
        <f>D43+D45</f>
        <v>1016.72</v>
      </c>
      <c r="E42" s="22">
        <f>E43+E45</f>
        <v>1361.64</v>
      </c>
      <c r="F42" s="22">
        <f>F43+F45</f>
        <v>1361.64</v>
      </c>
      <c r="G42" s="22">
        <f>G43+G45</f>
        <v>1361.64</v>
      </c>
    </row>
    <row r="43" spans="1:7">
      <c r="A43" s="23" t="s">
        <v>108</v>
      </c>
      <c r="B43" s="29" t="s">
        <v>50</v>
      </c>
      <c r="C43" s="25">
        <f>C44</f>
        <v>222.81</v>
      </c>
      <c r="D43" s="25">
        <f>D44</f>
        <v>235.01</v>
      </c>
      <c r="E43" s="25">
        <f>E44</f>
        <v>340</v>
      </c>
      <c r="F43" s="25">
        <f>F44</f>
        <v>340</v>
      </c>
      <c r="G43" s="25">
        <f>G44</f>
        <v>340</v>
      </c>
    </row>
    <row r="44" spans="1:7">
      <c r="A44" s="23">
        <v>32</v>
      </c>
      <c r="B44" s="28" t="s">
        <v>52</v>
      </c>
      <c r="C44" s="25">
        <v>222.81</v>
      </c>
      <c r="D44" s="25">
        <v>235.01</v>
      </c>
      <c r="E44" s="25">
        <v>340</v>
      </c>
      <c r="F44" s="25">
        <v>340</v>
      </c>
      <c r="G44" s="25">
        <v>340</v>
      </c>
    </row>
    <row r="45" spans="1:7">
      <c r="A45" s="23" t="s">
        <v>111</v>
      </c>
      <c r="B45" s="28" t="s">
        <v>56</v>
      </c>
      <c r="C45" s="25">
        <f>C46</f>
        <v>310</v>
      </c>
      <c r="D45" s="25">
        <f>D46</f>
        <v>781.71</v>
      </c>
      <c r="E45" s="25">
        <f>E46</f>
        <v>1021.64</v>
      </c>
      <c r="F45" s="25">
        <f>F46</f>
        <v>1021.64</v>
      </c>
      <c r="G45" s="25">
        <f>G46</f>
        <v>1021.64</v>
      </c>
    </row>
    <row r="46" spans="1:7" ht="25.5">
      <c r="A46" s="23">
        <v>42</v>
      </c>
      <c r="B46" s="24" t="s">
        <v>57</v>
      </c>
      <c r="C46" s="30">
        <v>310</v>
      </c>
      <c r="D46" s="30">
        <v>781.71</v>
      </c>
      <c r="E46" s="30">
        <v>1021.64</v>
      </c>
      <c r="F46" s="30">
        <v>1021.64</v>
      </c>
      <c r="G46" s="30">
        <v>1021.64</v>
      </c>
    </row>
    <row r="47" spans="1:7" s="2" customFormat="1" ht="14.25">
      <c r="A47" s="18" t="s">
        <v>122</v>
      </c>
      <c r="B47" s="31" t="s">
        <v>123</v>
      </c>
      <c r="C47" s="32">
        <f t="shared" ref="C47:G49" si="5">C48</f>
        <v>3379.3</v>
      </c>
      <c r="D47" s="32">
        <f t="shared" si="5"/>
        <v>2773.97</v>
      </c>
      <c r="E47" s="32">
        <f t="shared" si="5"/>
        <v>2448.79</v>
      </c>
      <c r="F47" s="32">
        <f t="shared" si="5"/>
        <v>2448.79</v>
      </c>
      <c r="G47" s="32">
        <f t="shared" si="5"/>
        <v>2448.79</v>
      </c>
    </row>
    <row r="48" spans="1:7">
      <c r="A48" s="20" t="s">
        <v>124</v>
      </c>
      <c r="B48" s="33" t="s">
        <v>64</v>
      </c>
      <c r="C48" s="34">
        <f t="shared" si="5"/>
        <v>3379.3</v>
      </c>
      <c r="D48" s="34">
        <f t="shared" si="5"/>
        <v>2773.97</v>
      </c>
      <c r="E48" s="34">
        <f t="shared" si="5"/>
        <v>2448.79</v>
      </c>
      <c r="F48" s="34">
        <f t="shared" si="5"/>
        <v>2448.79</v>
      </c>
      <c r="G48" s="34">
        <f t="shared" si="5"/>
        <v>2448.79</v>
      </c>
    </row>
    <row r="49" spans="1:7">
      <c r="A49" s="23" t="s">
        <v>108</v>
      </c>
      <c r="B49" s="24" t="s">
        <v>50</v>
      </c>
      <c r="C49" s="30">
        <f t="shared" si="5"/>
        <v>3379.3</v>
      </c>
      <c r="D49" s="30">
        <f t="shared" si="5"/>
        <v>2773.97</v>
      </c>
      <c r="E49" s="30">
        <f t="shared" si="5"/>
        <v>2448.79</v>
      </c>
      <c r="F49" s="30">
        <f t="shared" si="5"/>
        <v>2448.79</v>
      </c>
      <c r="G49" s="30">
        <f t="shared" si="5"/>
        <v>2448.79</v>
      </c>
    </row>
    <row r="50" spans="1:7">
      <c r="A50" s="23">
        <v>32</v>
      </c>
      <c r="B50" s="24" t="s">
        <v>52</v>
      </c>
      <c r="C50" s="30">
        <v>3379.3</v>
      </c>
      <c r="D50" s="30">
        <v>2773.97</v>
      </c>
      <c r="E50" s="30">
        <v>2448.79</v>
      </c>
      <c r="F50" s="30">
        <v>2448.79</v>
      </c>
      <c r="G50" s="30">
        <v>2448.79</v>
      </c>
    </row>
    <row r="51" spans="1:7" s="2" customFormat="1" ht="14.25">
      <c r="A51" s="18" t="s">
        <v>125</v>
      </c>
      <c r="B51" s="31" t="s">
        <v>126</v>
      </c>
      <c r="C51" s="32">
        <f>C52+C56</f>
        <v>4068.89</v>
      </c>
      <c r="D51" s="32">
        <f>D52+D56</f>
        <v>0</v>
      </c>
      <c r="E51" s="32">
        <f>E52+E56</f>
        <v>0</v>
      </c>
      <c r="F51" s="32">
        <f>F52+F56</f>
        <v>0</v>
      </c>
      <c r="G51" s="32">
        <f>G52+G56</f>
        <v>0</v>
      </c>
    </row>
    <row r="52" spans="1:7">
      <c r="A52" s="20" t="s">
        <v>114</v>
      </c>
      <c r="B52" s="33" t="s">
        <v>59</v>
      </c>
      <c r="C52" s="34">
        <f>C53</f>
        <v>2175.12</v>
      </c>
      <c r="D52" s="34">
        <f>D53</f>
        <v>0</v>
      </c>
      <c r="E52" s="34">
        <f>E53</f>
        <v>0</v>
      </c>
      <c r="F52" s="34">
        <f>F53</f>
        <v>0</v>
      </c>
      <c r="G52" s="34">
        <f>G53</f>
        <v>0</v>
      </c>
    </row>
    <row r="53" spans="1:7">
      <c r="A53" s="23" t="s">
        <v>108</v>
      </c>
      <c r="B53" s="24" t="s">
        <v>50</v>
      </c>
      <c r="C53" s="30">
        <f>C54+C55</f>
        <v>2175.12</v>
      </c>
      <c r="D53" s="30">
        <f>D54+D55</f>
        <v>0</v>
      </c>
      <c r="E53" s="30">
        <f>E54+E55</f>
        <v>0</v>
      </c>
      <c r="F53" s="30">
        <f>F54+F55</f>
        <v>0</v>
      </c>
      <c r="G53" s="30">
        <f>G54+G55</f>
        <v>0</v>
      </c>
    </row>
    <row r="54" spans="1:7">
      <c r="A54" s="23">
        <v>31</v>
      </c>
      <c r="B54" s="24" t="s">
        <v>51</v>
      </c>
      <c r="C54" s="30">
        <v>2068.81</v>
      </c>
      <c r="D54" s="30">
        <v>0</v>
      </c>
      <c r="E54" s="30">
        <v>0</v>
      </c>
      <c r="F54" s="30">
        <v>0</v>
      </c>
      <c r="G54" s="30">
        <v>0</v>
      </c>
    </row>
    <row r="55" spans="1:7">
      <c r="A55" s="23">
        <v>32</v>
      </c>
      <c r="B55" s="24" t="s">
        <v>52</v>
      </c>
      <c r="C55" s="30">
        <v>106.31</v>
      </c>
      <c r="D55" s="30">
        <v>0</v>
      </c>
      <c r="E55" s="30">
        <v>0</v>
      </c>
      <c r="F55" s="30">
        <v>0</v>
      </c>
      <c r="G55" s="30">
        <v>0</v>
      </c>
    </row>
    <row r="56" spans="1:7">
      <c r="A56" s="20" t="s">
        <v>124</v>
      </c>
      <c r="B56" s="33" t="s">
        <v>64</v>
      </c>
      <c r="C56" s="34">
        <f>C57</f>
        <v>1893.77</v>
      </c>
      <c r="D56" s="34">
        <f>D57</f>
        <v>0</v>
      </c>
      <c r="E56" s="34">
        <f>E57</f>
        <v>0</v>
      </c>
      <c r="F56" s="34">
        <f>F57</f>
        <v>0</v>
      </c>
      <c r="G56" s="34">
        <f>G57</f>
        <v>0</v>
      </c>
    </row>
    <row r="57" spans="1:7">
      <c r="A57" s="23" t="s">
        <v>108</v>
      </c>
      <c r="B57" s="24" t="s">
        <v>50</v>
      </c>
      <c r="C57" s="30">
        <f>C58+C59</f>
        <v>1893.77</v>
      </c>
      <c r="D57" s="30">
        <f>D58+D59</f>
        <v>0</v>
      </c>
      <c r="E57" s="30">
        <f>E58+E59</f>
        <v>0</v>
      </c>
      <c r="F57" s="30">
        <f>F58+F59</f>
        <v>0</v>
      </c>
      <c r="G57" s="30">
        <f>G58+G59</f>
        <v>0</v>
      </c>
    </row>
    <row r="58" spans="1:7">
      <c r="A58" s="23">
        <v>31</v>
      </c>
      <c r="B58" s="24" t="s">
        <v>51</v>
      </c>
      <c r="C58" s="30">
        <v>1818.55</v>
      </c>
      <c r="D58" s="30">
        <v>0</v>
      </c>
      <c r="E58" s="30">
        <v>0</v>
      </c>
      <c r="F58" s="30">
        <v>0</v>
      </c>
      <c r="G58" s="30">
        <v>0</v>
      </c>
    </row>
    <row r="59" spans="1:7">
      <c r="A59" s="23">
        <v>32</v>
      </c>
      <c r="B59" s="24" t="s">
        <v>52</v>
      </c>
      <c r="C59" s="30">
        <v>75.22</v>
      </c>
      <c r="D59" s="30">
        <v>0</v>
      </c>
      <c r="E59" s="30">
        <v>0</v>
      </c>
      <c r="F59" s="30">
        <v>0</v>
      </c>
      <c r="G59" s="30">
        <v>0</v>
      </c>
    </row>
    <row r="60" spans="1:7" s="2" customFormat="1" ht="14.25">
      <c r="A60" s="18" t="s">
        <v>127</v>
      </c>
      <c r="B60" s="31" t="s">
        <v>128</v>
      </c>
      <c r="C60" s="32">
        <f t="shared" ref="C60:G62" si="6">C61</f>
        <v>112</v>
      </c>
      <c r="D60" s="32">
        <f t="shared" si="6"/>
        <v>150</v>
      </c>
      <c r="E60" s="32">
        <f t="shared" si="6"/>
        <v>150</v>
      </c>
      <c r="F60" s="32">
        <f t="shared" si="6"/>
        <v>150</v>
      </c>
      <c r="G60" s="32">
        <f t="shared" si="6"/>
        <v>150</v>
      </c>
    </row>
    <row r="61" spans="1:7">
      <c r="A61" s="20" t="s">
        <v>124</v>
      </c>
      <c r="B61" s="33" t="s">
        <v>64</v>
      </c>
      <c r="C61" s="34">
        <f t="shared" si="6"/>
        <v>112</v>
      </c>
      <c r="D61" s="34">
        <f t="shared" si="6"/>
        <v>150</v>
      </c>
      <c r="E61" s="34">
        <f t="shared" si="6"/>
        <v>150</v>
      </c>
      <c r="F61" s="34">
        <f t="shared" si="6"/>
        <v>150</v>
      </c>
      <c r="G61" s="34">
        <f t="shared" si="6"/>
        <v>150</v>
      </c>
    </row>
    <row r="62" spans="1:7">
      <c r="A62" s="23" t="s">
        <v>108</v>
      </c>
      <c r="B62" s="24" t="s">
        <v>50</v>
      </c>
      <c r="C62" s="30">
        <f t="shared" si="6"/>
        <v>112</v>
      </c>
      <c r="D62" s="30">
        <f t="shared" si="6"/>
        <v>150</v>
      </c>
      <c r="E62" s="30">
        <f t="shared" si="6"/>
        <v>150</v>
      </c>
      <c r="F62" s="30">
        <f t="shared" si="6"/>
        <v>150</v>
      </c>
      <c r="G62" s="30">
        <f t="shared" si="6"/>
        <v>150</v>
      </c>
    </row>
    <row r="63" spans="1:7">
      <c r="A63" s="23">
        <v>32</v>
      </c>
      <c r="B63" s="24" t="s">
        <v>52</v>
      </c>
      <c r="C63" s="30">
        <v>112</v>
      </c>
      <c r="D63" s="30">
        <v>150</v>
      </c>
      <c r="E63" s="30">
        <v>150</v>
      </c>
      <c r="F63" s="30">
        <v>150</v>
      </c>
      <c r="G63" s="30">
        <v>150</v>
      </c>
    </row>
    <row r="64" spans="1:7" s="2" customFormat="1" ht="14.25">
      <c r="A64" s="18" t="s">
        <v>129</v>
      </c>
      <c r="B64" s="31" t="s">
        <v>130</v>
      </c>
      <c r="C64" s="32">
        <f t="shared" ref="C64:G66" si="7">C65</f>
        <v>53650.720000000001</v>
      </c>
      <c r="D64" s="32">
        <f t="shared" si="7"/>
        <v>56399.98</v>
      </c>
      <c r="E64" s="32">
        <f t="shared" si="7"/>
        <v>54518.03</v>
      </c>
      <c r="F64" s="32">
        <f t="shared" si="7"/>
        <v>54518.03</v>
      </c>
      <c r="G64" s="32">
        <f t="shared" si="7"/>
        <v>54518.03</v>
      </c>
    </row>
    <row r="65" spans="1:7">
      <c r="A65" s="20" t="s">
        <v>117</v>
      </c>
      <c r="B65" s="33" t="s">
        <v>63</v>
      </c>
      <c r="C65" s="34">
        <f t="shared" si="7"/>
        <v>53650.720000000001</v>
      </c>
      <c r="D65" s="34">
        <f t="shared" si="7"/>
        <v>56399.98</v>
      </c>
      <c r="E65" s="34">
        <f t="shared" si="7"/>
        <v>54518.03</v>
      </c>
      <c r="F65" s="34">
        <f t="shared" si="7"/>
        <v>54518.03</v>
      </c>
      <c r="G65" s="34">
        <f t="shared" si="7"/>
        <v>54518.03</v>
      </c>
    </row>
    <row r="66" spans="1:7">
      <c r="A66" s="23" t="s">
        <v>108</v>
      </c>
      <c r="B66" s="24" t="s">
        <v>50</v>
      </c>
      <c r="C66" s="30">
        <f t="shared" si="7"/>
        <v>53650.720000000001</v>
      </c>
      <c r="D66" s="30">
        <f t="shared" si="7"/>
        <v>56399.98</v>
      </c>
      <c r="E66" s="30">
        <f t="shared" si="7"/>
        <v>54518.03</v>
      </c>
      <c r="F66" s="30">
        <f t="shared" si="7"/>
        <v>54518.03</v>
      </c>
      <c r="G66" s="30">
        <f t="shared" si="7"/>
        <v>54518.03</v>
      </c>
    </row>
    <row r="67" spans="1:7">
      <c r="A67" s="23">
        <v>32</v>
      </c>
      <c r="B67" s="24" t="s">
        <v>52</v>
      </c>
      <c r="C67" s="30">
        <v>53650.720000000001</v>
      </c>
      <c r="D67" s="30">
        <v>56399.98</v>
      </c>
      <c r="E67" s="30">
        <v>54518.03</v>
      </c>
      <c r="F67" s="30">
        <v>54518.03</v>
      </c>
      <c r="G67" s="30">
        <v>54518.03</v>
      </c>
    </row>
    <row r="68" spans="1:7" s="2" customFormat="1" ht="14.25">
      <c r="A68" s="18" t="s">
        <v>131</v>
      </c>
      <c r="B68" s="31" t="s">
        <v>132</v>
      </c>
      <c r="C68" s="32">
        <f>C69+C73</f>
        <v>4782.45</v>
      </c>
      <c r="D68" s="32">
        <f>D69+D73</f>
        <v>20232.66</v>
      </c>
      <c r="E68" s="32">
        <f>E69+E73</f>
        <v>30343.58</v>
      </c>
      <c r="F68" s="32">
        <f>F69+F73</f>
        <v>30343.58</v>
      </c>
      <c r="G68" s="32">
        <f>G69+G73</f>
        <v>30343.58</v>
      </c>
    </row>
    <row r="69" spans="1:7">
      <c r="A69" s="20" t="s">
        <v>114</v>
      </c>
      <c r="B69" s="33" t="s">
        <v>59</v>
      </c>
      <c r="C69" s="34">
        <f>C70</f>
        <v>730.45</v>
      </c>
      <c r="D69" s="34">
        <f>D70</f>
        <v>4024.66</v>
      </c>
      <c r="E69" s="34">
        <f>E70</f>
        <v>6031.58</v>
      </c>
      <c r="F69" s="34">
        <f>F70</f>
        <v>6031.58</v>
      </c>
      <c r="G69" s="34">
        <f>G70</f>
        <v>6031.58</v>
      </c>
    </row>
    <row r="70" spans="1:7">
      <c r="A70" s="23" t="s">
        <v>108</v>
      </c>
      <c r="B70" s="24" t="s">
        <v>50</v>
      </c>
      <c r="C70" s="30">
        <f>C71+C72</f>
        <v>730.45</v>
      </c>
      <c r="D70" s="30">
        <f>D71+D72</f>
        <v>4024.66</v>
      </c>
      <c r="E70" s="30">
        <f>E71+E72</f>
        <v>6031.58</v>
      </c>
      <c r="F70" s="30">
        <f>F71+F72</f>
        <v>6031.58</v>
      </c>
      <c r="G70" s="30">
        <f>G71+G72</f>
        <v>6031.58</v>
      </c>
    </row>
    <row r="71" spans="1:7">
      <c r="A71" s="23">
        <v>31</v>
      </c>
      <c r="B71" s="24" t="s">
        <v>51</v>
      </c>
      <c r="C71" s="30">
        <v>713.71</v>
      </c>
      <c r="D71" s="30">
        <v>2770.03</v>
      </c>
      <c r="E71" s="30">
        <v>4653.8500000000004</v>
      </c>
      <c r="F71" s="30">
        <v>4653.8500000000004</v>
      </c>
      <c r="G71" s="30">
        <v>4653.8500000000004</v>
      </c>
    </row>
    <row r="72" spans="1:7">
      <c r="A72" s="23">
        <v>32</v>
      </c>
      <c r="B72" s="24" t="s">
        <v>52</v>
      </c>
      <c r="C72" s="30">
        <v>16.739999999999998</v>
      </c>
      <c r="D72" s="30">
        <v>1254.6300000000001</v>
      </c>
      <c r="E72" s="30">
        <v>1377.73</v>
      </c>
      <c r="F72" s="30">
        <v>1377.73</v>
      </c>
      <c r="G72" s="30">
        <v>1377.73</v>
      </c>
    </row>
    <row r="73" spans="1:7">
      <c r="A73" s="20" t="s">
        <v>124</v>
      </c>
      <c r="B73" s="33" t="s">
        <v>64</v>
      </c>
      <c r="C73" s="34">
        <f>C74</f>
        <v>4052</v>
      </c>
      <c r="D73" s="34">
        <f>D74</f>
        <v>16208</v>
      </c>
      <c r="E73" s="34">
        <f>E74</f>
        <v>24312</v>
      </c>
      <c r="F73" s="34">
        <f>F74</f>
        <v>24312</v>
      </c>
      <c r="G73" s="34">
        <f>G74</f>
        <v>24312</v>
      </c>
    </row>
    <row r="74" spans="1:7">
      <c r="A74" s="23" t="s">
        <v>108</v>
      </c>
      <c r="B74" s="24" t="s">
        <v>50</v>
      </c>
      <c r="C74" s="30">
        <f>C75+C76</f>
        <v>4052</v>
      </c>
      <c r="D74" s="30">
        <f>D75+D76</f>
        <v>16208</v>
      </c>
      <c r="E74" s="30">
        <f>E75+E76</f>
        <v>24312</v>
      </c>
      <c r="F74" s="30">
        <f>F75+F76</f>
        <v>24312</v>
      </c>
      <c r="G74" s="30">
        <f>G75+G76</f>
        <v>24312</v>
      </c>
    </row>
    <row r="75" spans="1:7">
      <c r="A75" s="23">
        <v>31</v>
      </c>
      <c r="B75" s="24" t="s">
        <v>51</v>
      </c>
      <c r="C75" s="30">
        <v>3937.96</v>
      </c>
      <c r="D75" s="30">
        <v>16107.68</v>
      </c>
      <c r="E75" s="30">
        <v>24312</v>
      </c>
      <c r="F75" s="30">
        <v>24312</v>
      </c>
      <c r="G75" s="30">
        <v>24312</v>
      </c>
    </row>
    <row r="76" spans="1:7">
      <c r="A76" s="23">
        <v>32</v>
      </c>
      <c r="B76" s="24" t="s">
        <v>52</v>
      </c>
      <c r="C76" s="30">
        <v>114.04</v>
      </c>
      <c r="D76" s="30">
        <v>100.32</v>
      </c>
      <c r="E76" s="30">
        <v>0</v>
      </c>
      <c r="F76" s="30">
        <v>0</v>
      </c>
      <c r="G76" s="30"/>
    </row>
  </sheetData>
  <mergeCells count="1">
    <mergeCell ref="A2:G2"/>
  </mergeCells>
  <pageMargins left="0.70866141732283472" right="0.70866141732283472" top="0.74803149606299213" bottom="0.74803149606299213" header="0.31496062992125984" footer="0.31496062992125984"/>
  <pageSetup paperSize="9" scale="6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4</vt:i4>
      </vt:variant>
      <vt:variant>
        <vt:lpstr>Imenovani rasponi</vt:lpstr>
      </vt:variant>
      <vt:variant>
        <vt:i4>3</vt:i4>
      </vt:variant>
    </vt:vector>
  </HeadingPairs>
  <TitlesOfParts>
    <vt:vector size="7" baseType="lpstr">
      <vt:lpstr> Sažetak</vt:lpstr>
      <vt:lpstr> Račun prihoda i rashoda</vt:lpstr>
      <vt:lpstr> Račun financiranja</vt:lpstr>
      <vt:lpstr>Posebni dio</vt:lpstr>
      <vt:lpstr>' Račun financiranja'!Podrucje_ispisa</vt:lpstr>
      <vt:lpstr>' Račun prihoda i rashoda'!Podrucje_ispisa</vt:lpstr>
      <vt:lpstr>' Sažetak'!Podrucje_ispisa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cp:lastPrinted>2025-11-07T07:55:22Z</cp:lastPrinted>
  <dcterms:created xsi:type="dcterms:W3CDTF">2015-06-05T18:19:00Z</dcterms:created>
  <dcterms:modified xsi:type="dcterms:W3CDTF">2025-11-07T07:55:29Z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32D76E08F34D42E3B2D48F115CBCD816_12</vt:lpwstr>
  </property>
  <property fmtid="{D5CDD505-2E9C-101B-9397-08002B2CF9AE}" pid="3" name="KSOProductBuildVer">
    <vt:lpwstr>1033-12.2.0.21931</vt:lpwstr>
  </property>
</Properties>
</file>