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NIKOLINA GLAVNA KNJIGA\REBALANS\REBALANS 2025\"/>
    </mc:Choice>
  </mc:AlternateContent>
  <bookViews>
    <workbookView xWindow="0" yWindow="0" windowWidth="21600" windowHeight="9630" tabRatio="801" firstSheet="2" activeTab="6"/>
  </bookViews>
  <sheets>
    <sheet name="SAŽETAK" sheetId="1" r:id="rId1"/>
    <sheet name=" Račun prihoda i rashoda-ekonom" sheetId="3" r:id="rId2"/>
    <sheet name=" Račun prihoda i rashoda-izvori" sheetId="9" r:id="rId3"/>
    <sheet name=" Račun rashoda-funkcija" sheetId="10" r:id="rId4"/>
    <sheet name=" Račun financiranja-ekonomska" sheetId="11" r:id="rId5"/>
    <sheet name=" Račun financiranja-izvori" sheetId="12" r:id="rId6"/>
    <sheet name="POSEBNI DIO" sheetId="7" r:id="rId7"/>
  </sheets>
  <definedNames>
    <definedName name="_xlnm.Print_Area" localSheetId="4">' Račun financiranja-ekonomska'!$A$1:$E$13</definedName>
    <definedName name="_xlnm.Print_Area" localSheetId="5">' Račun financiranja-izvori'!$B$1:$E$11</definedName>
    <definedName name="_xlnm.Print_Area" localSheetId="1">' Račun prihoda i rashoda-ekonom'!$A$1:$E$30</definedName>
    <definedName name="_xlnm.Print_Area" localSheetId="2">' Račun prihoda i rashoda-izvori'!$B$1:$E$34</definedName>
    <definedName name="_xlnm.Print_Area" localSheetId="3">' Račun rashoda-funkcija'!$B$1:$E$9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7" l="1"/>
  <c r="D6" i="7" s="1"/>
  <c r="E7" i="7"/>
  <c r="E8" i="7"/>
  <c r="D8" i="7" s="1"/>
  <c r="E9" i="7"/>
  <c r="E57" i="7"/>
  <c r="D57" i="7" s="1"/>
  <c r="E58" i="7"/>
  <c r="D58" i="7" s="1"/>
  <c r="E62" i="7"/>
  <c r="D62" i="7" s="1"/>
  <c r="E63" i="7"/>
  <c r="D63" i="7" s="1"/>
  <c r="E59" i="7"/>
  <c r="D59" i="7" s="1"/>
  <c r="E53" i="7"/>
  <c r="D53" i="7" s="1"/>
  <c r="E54" i="7"/>
  <c r="D54" i="7" s="1"/>
  <c r="E55" i="7"/>
  <c r="D55" i="7" s="1"/>
  <c r="E24" i="7"/>
  <c r="E23" i="7" s="1"/>
  <c r="D26" i="7"/>
  <c r="E10" i="7"/>
  <c r="D10" i="7" s="1"/>
  <c r="E49" i="7"/>
  <c r="D49" i="7" s="1"/>
  <c r="E50" i="7"/>
  <c r="D50" i="7" s="1"/>
  <c r="E51" i="7"/>
  <c r="D51" i="7" s="1"/>
  <c r="E45" i="7"/>
  <c r="D45" i="7" s="1"/>
  <c r="E46" i="7"/>
  <c r="E47" i="7"/>
  <c r="D47" i="7" s="1"/>
  <c r="E40" i="7"/>
  <c r="E41" i="7"/>
  <c r="D41" i="7" s="1"/>
  <c r="E43" i="7"/>
  <c r="E32" i="7"/>
  <c r="E33" i="7"/>
  <c r="D33" i="7" s="1"/>
  <c r="E38" i="7"/>
  <c r="D38" i="7" s="1"/>
  <c r="E29" i="7"/>
  <c r="E30" i="7"/>
  <c r="E27" i="7"/>
  <c r="E20" i="7"/>
  <c r="D20" i="7" s="1"/>
  <c r="E21" i="7"/>
  <c r="D21" i="7" s="1"/>
  <c r="E11" i="7"/>
  <c r="D11" i="7" s="1"/>
  <c r="E15" i="7"/>
  <c r="D15" i="7" s="1"/>
  <c r="E16" i="7"/>
  <c r="E17" i="7"/>
  <c r="D17" i="7" s="1"/>
  <c r="E12" i="7"/>
  <c r="D12" i="7" s="1"/>
  <c r="D7" i="7"/>
  <c r="D9" i="7"/>
  <c r="D13" i="7"/>
  <c r="D14" i="7"/>
  <c r="D16" i="7"/>
  <c r="D18" i="7"/>
  <c r="D22" i="7"/>
  <c r="D25" i="7"/>
  <c r="D27" i="7"/>
  <c r="D28" i="7"/>
  <c r="D29" i="7"/>
  <c r="D30" i="7"/>
  <c r="D31" i="7"/>
  <c r="D32" i="7"/>
  <c r="D34" i="7"/>
  <c r="D35" i="7"/>
  <c r="D36" i="7"/>
  <c r="D37" i="7"/>
  <c r="D39" i="7"/>
  <c r="D40" i="7"/>
  <c r="D42" i="7"/>
  <c r="D43" i="7"/>
  <c r="D44" i="7"/>
  <c r="D46" i="7"/>
  <c r="D48" i="7"/>
  <c r="D52" i="7"/>
  <c r="D56" i="7"/>
  <c r="D60" i="7"/>
  <c r="D61" i="7"/>
  <c r="D64" i="7"/>
  <c r="D65" i="7"/>
  <c r="C6" i="7"/>
  <c r="C7" i="7"/>
  <c r="C8" i="7"/>
  <c r="C19" i="7"/>
  <c r="C9" i="7"/>
  <c r="C57" i="7"/>
  <c r="C58" i="7"/>
  <c r="C53" i="7"/>
  <c r="C54" i="7"/>
  <c r="C55" i="7"/>
  <c r="C49" i="7"/>
  <c r="C50" i="7"/>
  <c r="C51" i="7"/>
  <c r="C45" i="7"/>
  <c r="C46" i="7"/>
  <c r="C47" i="7"/>
  <c r="C40" i="7"/>
  <c r="C41" i="7"/>
  <c r="C43" i="7"/>
  <c r="C29" i="7"/>
  <c r="C30" i="7"/>
  <c r="C33" i="7"/>
  <c r="C32" i="7"/>
  <c r="C38" i="7"/>
  <c r="C23" i="7"/>
  <c r="C24" i="7"/>
  <c r="C27" i="7"/>
  <c r="C20" i="7"/>
  <c r="C21" i="7"/>
  <c r="C15" i="7"/>
  <c r="C16" i="7"/>
  <c r="C17" i="7"/>
  <c r="C10" i="7"/>
  <c r="C11" i="7"/>
  <c r="C12" i="7"/>
  <c r="C63" i="7"/>
  <c r="C62" i="7" s="1"/>
  <c r="C59" i="7"/>
  <c r="E6" i="10"/>
  <c r="E7" i="10"/>
  <c r="D7" i="10"/>
  <c r="D8" i="10"/>
  <c r="D9" i="10"/>
  <c r="D6" i="10"/>
  <c r="C6" i="10"/>
  <c r="C7" i="10"/>
  <c r="E23" i="9"/>
  <c r="E24" i="9"/>
  <c r="D24" i="9" s="1"/>
  <c r="E26" i="9"/>
  <c r="E28" i="9"/>
  <c r="D28" i="9" s="1"/>
  <c r="E30" i="9"/>
  <c r="D30" i="9" s="1"/>
  <c r="E33" i="9"/>
  <c r="D33" i="9" s="1"/>
  <c r="D25" i="9"/>
  <c r="D26" i="9"/>
  <c r="D27" i="9"/>
  <c r="D29" i="9"/>
  <c r="D31" i="9"/>
  <c r="D32" i="9"/>
  <c r="D34" i="9"/>
  <c r="D23" i="9"/>
  <c r="C23" i="9"/>
  <c r="C33" i="9"/>
  <c r="C30" i="9"/>
  <c r="C28" i="9"/>
  <c r="C26" i="9"/>
  <c r="C24" i="9"/>
  <c r="D23" i="7" l="1"/>
  <c r="E19" i="7"/>
  <c r="D19" i="7" s="1"/>
  <c r="D24" i="7"/>
  <c r="E7" i="9"/>
  <c r="E9" i="9"/>
  <c r="E11" i="9"/>
  <c r="E13" i="9"/>
  <c r="D13" i="9" s="1"/>
  <c r="E16" i="9"/>
  <c r="E18" i="9"/>
  <c r="D18" i="9" s="1"/>
  <c r="D8" i="9"/>
  <c r="D10" i="9"/>
  <c r="D12" i="9"/>
  <c r="D14" i="9"/>
  <c r="D15" i="9"/>
  <c r="D17" i="9"/>
  <c r="D19" i="9"/>
  <c r="C7" i="9"/>
  <c r="C6" i="9" s="1"/>
  <c r="C9" i="9"/>
  <c r="C11" i="9"/>
  <c r="C13" i="9"/>
  <c r="C16" i="9"/>
  <c r="C18" i="9"/>
  <c r="E22" i="3"/>
  <c r="D22" i="3" s="1"/>
  <c r="E23" i="3"/>
  <c r="E29" i="3"/>
  <c r="D30" i="3"/>
  <c r="D29" i="3"/>
  <c r="D28" i="3"/>
  <c r="D27" i="3"/>
  <c r="D26" i="3"/>
  <c r="D25" i="3"/>
  <c r="D24" i="3"/>
  <c r="D23" i="3"/>
  <c r="C22" i="3"/>
  <c r="C29" i="3"/>
  <c r="C23" i="3"/>
  <c r="E10" i="3"/>
  <c r="E15" i="3"/>
  <c r="E17" i="3"/>
  <c r="D11" i="3"/>
  <c r="D12" i="3"/>
  <c r="D13" i="3"/>
  <c r="D14" i="3"/>
  <c r="D16" i="3"/>
  <c r="D18" i="3"/>
  <c r="C10" i="3"/>
  <c r="C15" i="3"/>
  <c r="D15" i="3" s="1"/>
  <c r="C17" i="3"/>
  <c r="G15" i="1"/>
  <c r="G39" i="1"/>
  <c r="G38" i="1"/>
  <c r="F32" i="1"/>
  <c r="G31" i="1"/>
  <c r="G30" i="1"/>
  <c r="G22" i="1"/>
  <c r="G21" i="1"/>
  <c r="G23" i="1" s="1"/>
  <c r="H23" i="1"/>
  <c r="F23" i="1"/>
  <c r="D11" i="9" l="1"/>
  <c r="D9" i="9"/>
  <c r="D16" i="9"/>
  <c r="D7" i="9"/>
  <c r="E6" i="9"/>
  <c r="D6" i="9" s="1"/>
  <c r="C9" i="3"/>
  <c r="C8" i="3" s="1"/>
  <c r="D17" i="3"/>
  <c r="D10" i="3"/>
  <c r="E9" i="3"/>
  <c r="D9" i="3" l="1"/>
  <c r="E8" i="3"/>
  <c r="D8" i="3" s="1"/>
  <c r="F14" i="1" l="1"/>
  <c r="H14" i="1"/>
  <c r="G13" i="1"/>
  <c r="G12" i="1"/>
  <c r="H11" i="1"/>
  <c r="F11" i="1"/>
  <c r="G10" i="1"/>
  <c r="G9" i="1"/>
  <c r="G14" i="1" l="1"/>
  <c r="H15" i="1"/>
  <c r="H24" i="1" s="1"/>
  <c r="H32" i="1" s="1"/>
  <c r="H41" i="1" s="1"/>
  <c r="G11" i="1"/>
  <c r="G24" i="1" s="1"/>
  <c r="G32" i="1" s="1"/>
  <c r="F15" i="1"/>
  <c r="F24" i="1" s="1"/>
</calcChain>
</file>

<file path=xl/sharedStrings.xml><?xml version="1.0" encoding="utf-8"?>
<sst xmlns="http://schemas.openxmlformats.org/spreadsheetml/2006/main" count="265" uniqueCount="118">
  <si>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</si>
  <si>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</si>
  <si>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</si>
  <si>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</si>
  <si>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</si>
  <si>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</si>
  <si>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</si>
  <si>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</si>
  <si>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</si>
  <si>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</si>
  <si>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</si>
  <si>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</si>
  <si>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</si>
  <si>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</si>
  <si>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</si>
  <si>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</si>
  <si>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</si>
  <si>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</si>
  <si>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</si>
  <si>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</si>
  <si>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 xml:space="preserve"> Prihodi od prodaje proizvoda i robe te pruženih usluga i prihodi od donacija</t>
  </si>
  <si>
    <t>Prihodi od prodaje nefinancijske imovine</t>
  </si>
  <si>
    <t>Prihodi od prodaje proizvedene dugotrajne imovine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</si>
  <si>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</si>
  <si>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</si>
  <si>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</si>
  <si>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</si>
  <si>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</si>
  <si>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</si>
  <si>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</si>
  <si>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</si>
  <si>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</si>
  <si>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</si>
  <si>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</si>
  <si>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</si>
  <si>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</si>
  <si>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B1. RAČUN FINANCIRANJA PREMA EKONOMSKOJ KLASIFIKACIJI</t>
  </si>
  <si>
    <t>B2. RAČUN FINANCIRANJA PREMA IZVORIMA FINANCIRANJA</t>
  </si>
  <si>
    <t>UKUPNO PRIMICI</t>
  </si>
  <si>
    <t xml:space="preserve">UKUPNO IZDACI </t>
  </si>
  <si>
    <t>RAZRED I NAZIV</t>
  </si>
  <si>
    <t>Razred/
skupina</t>
  </si>
  <si>
    <t>Razred i naziv</t>
  </si>
  <si>
    <t>NAZIV</t>
  </si>
  <si>
    <t>Opći prihodi i primici</t>
  </si>
  <si>
    <t>Sredstva učešća za pomoći</t>
  </si>
  <si>
    <t>Doprinosi</t>
  </si>
  <si>
    <t>Doprinosi za mirovinsko osiguranje</t>
  </si>
  <si>
    <t>Vlastiti prihodi</t>
  </si>
  <si>
    <t>ŠIFRA</t>
  </si>
  <si>
    <t xml:space="preserve">IZMJENE I DOPUNE FINANCIJSKOG PLANA OSNOVNE ŠKOLE ANTUN MATIJA RELJKOVIĆ ZA 2025. GODINU
</t>
  </si>
  <si>
    <t>Plan 2025.</t>
  </si>
  <si>
    <t>Povećanje/ smanjenje</t>
  </si>
  <si>
    <t>Novi plan 2025.</t>
  </si>
  <si>
    <t>C. PRENESENI VIŠAK ILI PRENESENI MANJAK</t>
  </si>
  <si>
    <t>PRIJENOS VIŠKA/ MANJKA IZ PRETHODNE(IH) GODINA</t>
  </si>
  <si>
    <t>PRIJENOS VIŠKA/ MANJKA U SLJEDEĆE RAZDOBLJE</t>
  </si>
  <si>
    <t>VIŠAK/ MANJAK + NETO FINANCIRANJE + PRIJENOS VIŠKA/ MANJKA IZ PRETHODNE(IH) GODINE - PRIJENOS VIŠKA/ MANJKA U SLJEDEĆE RAZDOBLJE</t>
  </si>
  <si>
    <t>D. VIŠEGODIŠNJ PLAN URAVNOTEŽENJA</t>
  </si>
  <si>
    <t>VIŠAK/ MANJAK IZ PRETHODNE(IH) GODINE KOJI ĆE SE RASPOREDITI/ POKRITI</t>
  </si>
  <si>
    <t>VIŠAK/ MANJAK TEKUĆE GODINE</t>
  </si>
  <si>
    <t>Prihodi od upravnih i administrativnih pristojbi,  pristojbi po posebnim propisima i naknada</t>
  </si>
  <si>
    <t>Prihodi iz nadležnog proračuna i od HZZO-a temeljem ugovornih obveza</t>
  </si>
  <si>
    <t>UKUPNO PRIHODI + PRENESENI REZULTAT</t>
  </si>
  <si>
    <t xml:space="preserve">UKUPNO PRIHODI </t>
  </si>
  <si>
    <t>Vlastiti izvori</t>
  </si>
  <si>
    <t>Višak/ manjak prihoda poslovanja</t>
  </si>
  <si>
    <t>Financijski rashodi</t>
  </si>
  <si>
    <t>Naknade građanima i kućanstvima</t>
  </si>
  <si>
    <t>Rashodi za donacije, kazne, naknade šteta i kapitalne pomoći</t>
  </si>
  <si>
    <t>Rashodi za nabavu proizvedene dugotrajne imovine</t>
  </si>
  <si>
    <t>Prihodi za posebne namjene</t>
  </si>
  <si>
    <t>Ostali prihodi za posebne namjene</t>
  </si>
  <si>
    <t>Pomoći</t>
  </si>
  <si>
    <t>Pomoći BPŽ</t>
  </si>
  <si>
    <t>Ostale pomoći</t>
  </si>
  <si>
    <t>Donacije</t>
  </si>
  <si>
    <t>Rezultat poslovanja (višak prihoda poslovanja)</t>
  </si>
  <si>
    <t>09</t>
  </si>
  <si>
    <t>Obrazovanje</t>
  </si>
  <si>
    <t>0912</t>
  </si>
  <si>
    <t>Osnovno obrazovanje</t>
  </si>
  <si>
    <t>096</t>
  </si>
  <si>
    <t>Dodatne usluge u obrazovanju</t>
  </si>
  <si>
    <t>RAZDJEL 003</t>
  </si>
  <si>
    <t>GLAVA 00301/9941</t>
  </si>
  <si>
    <t>GLAVNI PROGRAM A05</t>
  </si>
  <si>
    <t>PROGRAM 6000</t>
  </si>
  <si>
    <t>UO ZA OBRAZOVANJE, ŠPORT I KULTURU</t>
  </si>
  <si>
    <t>OSNOVNE ŠKOLE</t>
  </si>
  <si>
    <t>OBRAZOVANJE, ŠPORT I KULTURA</t>
  </si>
  <si>
    <t>ODGOJ I OBRAZOVANJE</t>
  </si>
  <si>
    <t>Aktivnost A600002</t>
  </si>
  <si>
    <t>Osnovno školstvo</t>
  </si>
  <si>
    <t>Izvor financiranja 5.2.</t>
  </si>
  <si>
    <t>Decentralizirana sredstva</t>
  </si>
  <si>
    <t>Razred 3</t>
  </si>
  <si>
    <t>Kapitalni projekt K600003</t>
  </si>
  <si>
    <t>Ulaganja u osnovne škole</t>
  </si>
  <si>
    <t>Razred 4</t>
  </si>
  <si>
    <t>Aktivnost A600006</t>
  </si>
  <si>
    <t>Financiranje iznad minimalnog standarda - osnovno školstvo</t>
  </si>
  <si>
    <t xml:space="preserve">Izvor financiranja 1.1. </t>
  </si>
  <si>
    <t>Izvor financiranja 3.1.</t>
  </si>
  <si>
    <t xml:space="preserve">Vlastiti prihodi </t>
  </si>
  <si>
    <t>Izvor financiranja 5.3.</t>
  </si>
  <si>
    <t>Izvor financiranja 4.2.</t>
  </si>
  <si>
    <t>Izvor financiranja 6.2.</t>
  </si>
  <si>
    <t>Naknade građanima i kućanstvima na temelju osiguranja i druge naknade</t>
  </si>
  <si>
    <t>Aktivnost A600014</t>
  </si>
  <si>
    <t>Projekt "Školska shema"</t>
  </si>
  <si>
    <t>Izvor financiranja 5.1.</t>
  </si>
  <si>
    <t>Aktivnost A600027</t>
  </si>
  <si>
    <t>Projekt "Medni dan"</t>
  </si>
  <si>
    <t>Aktivnost A600031</t>
  </si>
  <si>
    <t>Prehrana za učenike osnovnih škola</t>
  </si>
  <si>
    <t>Aktivnost A600038</t>
  </si>
  <si>
    <t>S osmjehom u školu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</si>
</sst>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110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9" fillId="2" borderId="3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/>
    <xf numFmtId="0" fontId="0" fillId="0" borderId="3" xfId="0" applyBorder="1"/>
    <xf numFmtId="0" fontId="14" fillId="3" borderId="3" xfId="0" quotePrefix="1" applyFont="1" applyFill="1" applyBorder="1" applyAlignment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horizontal="center"/>
    </xf>
    <xf numFmtId="0" fontId="6" fillId="3" borderId="3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/>
    <xf numFmtId="49" fontId="6" fillId="3" borderId="3" xfId="0" applyNumberFormat="1" applyFont="1" applyFill="1" applyBorder="1" applyAlignment="1" applyProtection="1">
      <alignment vertical="center" wrapText="1"/>
    </xf>
    <xf numFmtId="49" fontId="14" fillId="3" borderId="4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9" fillId="2" borderId="3" xfId="0" applyNumberFormat="1" applyFont="1" applyFill="1" applyBorder="1" applyAlignment="1">
      <alignment horizontal="left" vertical="center"/>
    </xf>
    <xf numFmtId="49" fontId="9" fillId="2" borderId="3" xfId="0" quotePrefix="1" applyNumberFormat="1" applyFont="1" applyFill="1" applyBorder="1" applyAlignment="1">
      <alignment horizontal="left" vertical="center" wrapText="1"/>
    </xf>
    <xf numFmtId="0" fontId="6" fillId="2" borderId="3" xfId="1" applyNumberFormat="1" applyFont="1" applyFill="1" applyBorder="1" applyAlignment="1" applyProtection="1">
      <alignment horizontal="left" vertical="center" wrapText="1"/>
    </xf>
    <xf numFmtId="0" fontId="3" fillId="2" borderId="3" xfId="1" applyNumberFormat="1" applyFont="1" applyFill="1" applyBorder="1" applyAlignment="1" applyProtection="1">
      <alignment horizontal="left" vertical="center" wrapText="1"/>
    </xf>
    <xf numFmtId="0" fontId="6" fillId="2" borderId="3" xfId="1" applyNumberFormat="1" applyFont="1" applyFill="1" applyBorder="1" applyAlignment="1" applyProtection="1">
      <alignment vertical="center" wrapText="1"/>
    </xf>
    <xf numFmtId="0" fontId="14" fillId="0" borderId="3" xfId="0" quotePrefix="1" applyFont="1" applyBorder="1" applyAlignment="1">
      <alignment horizontal="center" vertical="center" wrapText="1"/>
    </xf>
    <xf numFmtId="4" fontId="9" fillId="0" borderId="3" xfId="0" applyNumberFormat="1" applyFont="1" applyFill="1" applyBorder="1" applyAlignment="1" applyProtection="1">
      <alignment vertical="center"/>
    </xf>
    <xf numFmtId="4" fontId="6" fillId="0" borderId="3" xfId="0" applyNumberFormat="1" applyFont="1" applyFill="1" applyBorder="1" applyAlignment="1">
      <alignment horizontal="right"/>
    </xf>
    <xf numFmtId="4" fontId="9" fillId="3" borderId="3" xfId="0" applyNumberFormat="1" applyFont="1" applyFill="1" applyBorder="1" applyAlignment="1" applyProtection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9" fillId="0" borderId="3" xfId="0" applyNumberFormat="1" applyFont="1" applyFill="1" applyBorder="1" applyAlignment="1" applyProtection="1">
      <alignment vertical="center" wrapText="1"/>
    </xf>
    <xf numFmtId="4" fontId="6" fillId="0" borderId="3" xfId="0" applyNumberFormat="1" applyFont="1" applyBorder="1" applyAlignment="1">
      <alignment horizontal="right"/>
    </xf>
    <xf numFmtId="4" fontId="9" fillId="3" borderId="3" xfId="0" applyNumberFormat="1" applyFont="1" applyFill="1" applyBorder="1" applyAlignment="1" applyProtection="1">
      <alignment vertical="center" wrapText="1"/>
    </xf>
    <xf numFmtId="4" fontId="6" fillId="3" borderId="3" xfId="0" applyNumberFormat="1" applyFont="1" applyFill="1" applyBorder="1" applyAlignment="1" applyProtection="1">
      <alignment horizontal="right" wrapText="1"/>
    </xf>
    <xf numFmtId="4" fontId="9" fillId="0" borderId="3" xfId="0" applyNumberFormat="1" applyFont="1" applyFill="1" applyBorder="1" applyAlignment="1" applyProtection="1">
      <alignment horizontal="right" vertical="center" wrapText="1"/>
    </xf>
    <xf numFmtId="4" fontId="6" fillId="3" borderId="3" xfId="0" applyNumberFormat="1" applyFont="1" applyFill="1" applyBorder="1" applyAlignment="1">
      <alignment horizontal="right" vertical="center"/>
    </xf>
    <xf numFmtId="0" fontId="9" fillId="2" borderId="3" xfId="1" applyNumberFormat="1" applyFont="1" applyFill="1" applyBorder="1" applyAlignment="1" applyProtection="1">
      <alignment horizontal="left" vertical="center" wrapText="1"/>
    </xf>
    <xf numFmtId="0" fontId="11" fillId="2" borderId="3" xfId="0" quotePrefix="1" applyFont="1" applyFill="1" applyBorder="1" applyAlignment="1">
      <alignment horizontal="left" vertical="center" wrapText="1"/>
    </xf>
    <xf numFmtId="4" fontId="11" fillId="2" borderId="3" xfId="0" applyNumberFormat="1" applyFont="1" applyFill="1" applyBorder="1" applyAlignment="1" applyProtection="1">
      <alignment horizontal="right" vertical="center" wrapText="1"/>
    </xf>
    <xf numFmtId="4" fontId="3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 applyProtection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4" fontId="9" fillId="2" borderId="3" xfId="0" quotePrefix="1" applyNumberFormat="1" applyFont="1" applyFill="1" applyBorder="1" applyAlignment="1">
      <alignment horizontal="right" vertical="center" wrapText="1"/>
    </xf>
    <xf numFmtId="4" fontId="11" fillId="2" borderId="3" xfId="0" quotePrefix="1" applyNumberFormat="1" applyFont="1" applyFill="1" applyBorder="1" applyAlignment="1">
      <alignment horizontal="right" vertical="center" wrapText="1"/>
    </xf>
    <xf numFmtId="0" fontId="9" fillId="2" borderId="3" xfId="1" quotePrefix="1" applyFont="1" applyFill="1" applyBorder="1" applyAlignment="1">
      <alignment horizontal="left" vertical="center" wrapText="1"/>
    </xf>
    <xf numFmtId="0" fontId="9" fillId="2" borderId="3" xfId="1" applyNumberFormat="1" applyFont="1" applyFill="1" applyBorder="1" applyAlignment="1" applyProtection="1">
      <alignment vertical="center" wrapText="1"/>
    </xf>
    <xf numFmtId="0" fontId="1" fillId="0" borderId="0" xfId="0" applyFont="1"/>
    <xf numFmtId="4" fontId="9" fillId="2" borderId="3" xfId="0" quotePrefix="1" applyNumberFormat="1" applyFont="1" applyFill="1" applyBorder="1" applyAlignment="1">
      <alignment horizontal="right" vertical="center"/>
    </xf>
    <xf numFmtId="0" fontId="0" fillId="0" borderId="0" xfId="0" applyFont="1"/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1" applyNumberFormat="1" applyFont="1" applyFill="1" applyBorder="1" applyAlignment="1" applyProtection="1">
      <alignment horizontal="center" vertical="center" wrapText="1"/>
    </xf>
    <xf numFmtId="0" fontId="17" fillId="2" borderId="3" xfId="1" applyNumberFormat="1" applyFont="1" applyFill="1" applyBorder="1" applyAlignment="1" applyProtection="1">
      <alignment horizontal="center" vertical="center" wrapText="1"/>
    </xf>
    <xf numFmtId="0" fontId="17" fillId="2" borderId="3" xfId="1" applyNumberFormat="1" applyFont="1" applyFill="1" applyBorder="1" applyAlignment="1" applyProtection="1">
      <alignment horizontal="left" vertical="center" wrapText="1"/>
    </xf>
    <xf numFmtId="0" fontId="18" fillId="0" borderId="0" xfId="0" applyFont="1"/>
    <xf numFmtId="0" fontId="1" fillId="0" borderId="0" xfId="0" applyFont="1" applyAlignment="1">
      <alignment horizontal="left"/>
    </xf>
    <xf numFmtId="4" fontId="6" fillId="2" borderId="3" xfId="0" applyNumberFormat="1" applyFont="1" applyFill="1" applyBorder="1" applyAlignment="1" applyProtection="1">
      <alignment horizontal="right" vertical="center" wrapText="1"/>
    </xf>
    <xf numFmtId="4" fontId="3" fillId="2" borderId="3" xfId="0" applyNumberFormat="1" applyFont="1" applyFill="1" applyBorder="1" applyAlignment="1" applyProtection="1">
      <alignment horizontal="right"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Font="1" applyBorder="1" applyAlignment="1">
      <alignment horizontal="right"/>
    </xf>
    <xf numFmtId="0" fontId="18" fillId="0" borderId="0" xfId="0" applyFont="1" applyAlignment="1">
      <alignment horizontal="left"/>
    </xf>
    <xf numFmtId="0" fontId="5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</cellXfs>
  <cellStyles count="2">
    <cellStyle name="Normalno" xfId="0" builtinId="0"/>
    <cellStyle name="Normalno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workbookViewId="0">
      <selection activeCell="H9" sqref="H9"/>
    </sheetView>
  </sheetViews>
  <sheetFormatPr defaultRowHeight="15" x14ac:dyDescent="0.25"/>
  <cols>
    <col min="5" max="5" width="25.28515625" customWidth="1"/>
    <col min="6" max="8" width="19.42578125" customWidth="1"/>
    <col min="9" max="10" width="25.28515625" customWidth="1"/>
  </cols>
  <sheetData>
    <row r="1" spans="1:10" ht="63.75" customHeight="1" x14ac:dyDescent="0.25">
      <c r="A1" s="94" t="s">
        <v>50</v>
      </c>
      <c r="B1" s="94"/>
      <c r="C1" s="94"/>
      <c r="D1" s="94"/>
      <c r="E1" s="94"/>
      <c r="F1" s="94"/>
      <c r="G1" s="94"/>
      <c r="H1" s="94"/>
      <c r="I1" s="33"/>
      <c r="J1" s="33"/>
    </row>
    <row r="2" spans="1:10" ht="18" customHeight="1" x14ac:dyDescent="0.25">
      <c r="A2" s="5"/>
      <c r="B2" s="5"/>
      <c r="C2" s="5"/>
      <c r="D2" s="5"/>
      <c r="E2" s="5"/>
      <c r="F2" s="22"/>
      <c r="G2" s="22"/>
      <c r="H2" s="5"/>
      <c r="I2" s="5"/>
      <c r="J2" s="5"/>
    </row>
    <row r="3" spans="1:10" ht="15.75" customHeight="1" x14ac:dyDescent="0.25">
      <c r="A3" s="95" t="s">
        <v>14</v>
      </c>
      <c r="B3" s="95"/>
      <c r="C3" s="95"/>
      <c r="D3" s="95"/>
      <c r="E3" s="95"/>
      <c r="F3" s="95"/>
      <c r="G3" s="95"/>
      <c r="H3" s="95"/>
      <c r="I3" s="31"/>
      <c r="J3" s="31"/>
    </row>
    <row r="4" spans="1:10" ht="18" x14ac:dyDescent="0.25">
      <c r="A4" s="5"/>
      <c r="B4" s="5"/>
      <c r="C4" s="5"/>
      <c r="D4" s="5"/>
      <c r="E4" s="5"/>
      <c r="F4" s="22"/>
      <c r="G4" s="22"/>
      <c r="H4" s="5"/>
      <c r="I4" s="6"/>
      <c r="J4" s="6"/>
    </row>
    <row r="5" spans="1:10" ht="18" customHeight="1" x14ac:dyDescent="0.25">
      <c r="A5" s="95" t="s">
        <v>23</v>
      </c>
      <c r="B5" s="95"/>
      <c r="C5" s="95"/>
      <c r="D5" s="95"/>
      <c r="E5" s="95"/>
      <c r="F5" s="95"/>
      <c r="G5" s="95"/>
      <c r="H5" s="95"/>
      <c r="I5" s="30"/>
      <c r="J5" s="30"/>
    </row>
    <row r="6" spans="1:10" ht="18" x14ac:dyDescent="0.25">
      <c r="A6" s="1"/>
      <c r="B6" s="2"/>
      <c r="C6" s="2"/>
      <c r="D6" s="2"/>
      <c r="E6" s="7"/>
      <c r="F6" s="7"/>
      <c r="G6" s="7"/>
      <c r="H6" s="8"/>
    </row>
    <row r="7" spans="1:10" ht="25.5" x14ac:dyDescent="0.25">
      <c r="A7" s="106" t="s">
        <v>40</v>
      </c>
      <c r="B7" s="107"/>
      <c r="C7" s="107"/>
      <c r="D7" s="107"/>
      <c r="E7" s="107"/>
      <c r="F7" s="34" t="s">
        <v>51</v>
      </c>
      <c r="G7" s="34" t="s">
        <v>52</v>
      </c>
      <c r="H7" s="4" t="s">
        <v>53</v>
      </c>
    </row>
    <row r="8" spans="1:10" ht="12" customHeight="1" x14ac:dyDescent="0.25">
      <c r="A8" s="108">
        <v>1</v>
      </c>
      <c r="B8" s="108"/>
      <c r="C8" s="108"/>
      <c r="D8" s="108"/>
      <c r="E8" s="108"/>
      <c r="F8" s="37">
        <v>2</v>
      </c>
      <c r="G8" s="37">
        <v>3</v>
      </c>
      <c r="H8" s="38">
        <v>4</v>
      </c>
    </row>
    <row r="9" spans="1:10" x14ac:dyDescent="0.25">
      <c r="A9" s="104" t="s">
        <v>25</v>
      </c>
      <c r="B9" s="101"/>
      <c r="C9" s="101"/>
      <c r="D9" s="101"/>
      <c r="E9" s="97"/>
      <c r="F9" s="60">
        <v>1632154.86</v>
      </c>
      <c r="G9" s="60">
        <f>H9-F9</f>
        <v>57575.510000000009</v>
      </c>
      <c r="H9" s="61">
        <v>1689730.37</v>
      </c>
    </row>
    <row r="10" spans="1:10" x14ac:dyDescent="0.25">
      <c r="A10" s="105" t="s">
        <v>26</v>
      </c>
      <c r="B10" s="97"/>
      <c r="C10" s="97"/>
      <c r="D10" s="97"/>
      <c r="E10" s="97"/>
      <c r="F10" s="60">
        <v>0</v>
      </c>
      <c r="G10" s="60">
        <f>H10-F10</f>
        <v>0</v>
      </c>
      <c r="H10" s="61">
        <v>0</v>
      </c>
    </row>
    <row r="11" spans="1:10" x14ac:dyDescent="0.25">
      <c r="A11" s="102" t="s">
        <v>0</v>
      </c>
      <c r="B11" s="99"/>
      <c r="C11" s="99"/>
      <c r="D11" s="99"/>
      <c r="E11" s="103"/>
      <c r="F11" s="62">
        <f>SUM(F9:F10)</f>
        <v>1632154.86</v>
      </c>
      <c r="G11" s="62">
        <f>SUM(G9:G10)</f>
        <v>57575.510000000009</v>
      </c>
      <c r="H11" s="63">
        <f>SUM(H9:H10)</f>
        <v>1689730.37</v>
      </c>
    </row>
    <row r="12" spans="1:10" x14ac:dyDescent="0.25">
      <c r="A12" s="100" t="s">
        <v>27</v>
      </c>
      <c r="B12" s="101"/>
      <c r="C12" s="101"/>
      <c r="D12" s="101"/>
      <c r="E12" s="101"/>
      <c r="F12" s="64">
        <v>1654622.43</v>
      </c>
      <c r="G12" s="64">
        <f>H12-F12</f>
        <v>50462.64000000013</v>
      </c>
      <c r="H12" s="61">
        <v>1705085.07</v>
      </c>
    </row>
    <row r="13" spans="1:10" x14ac:dyDescent="0.25">
      <c r="A13" s="96" t="s">
        <v>28</v>
      </c>
      <c r="B13" s="97"/>
      <c r="C13" s="97"/>
      <c r="D13" s="97"/>
      <c r="E13" s="97"/>
      <c r="F13" s="60">
        <v>2337.21</v>
      </c>
      <c r="G13" s="60">
        <f>H13-F13</f>
        <v>11003.52</v>
      </c>
      <c r="H13" s="65">
        <v>13340.73</v>
      </c>
    </row>
    <row r="14" spans="1:10" x14ac:dyDescent="0.25">
      <c r="A14" s="26" t="s">
        <v>1</v>
      </c>
      <c r="B14" s="27"/>
      <c r="C14" s="27"/>
      <c r="D14" s="27"/>
      <c r="E14" s="27"/>
      <c r="F14" s="62">
        <f>SUM(F12:F13)</f>
        <v>1656959.64</v>
      </c>
      <c r="G14" s="62">
        <f>SUM(G12:G13)</f>
        <v>61466.160000000134</v>
      </c>
      <c r="H14" s="63">
        <f>SUM(H12:H13)</f>
        <v>1718425.8</v>
      </c>
    </row>
    <row r="15" spans="1:10" x14ac:dyDescent="0.25">
      <c r="A15" s="98" t="s">
        <v>2</v>
      </c>
      <c r="B15" s="99"/>
      <c r="C15" s="99"/>
      <c r="D15" s="99"/>
      <c r="E15" s="99"/>
      <c r="F15" s="66">
        <f>F11-F14</f>
        <v>-24804.779999999795</v>
      </c>
      <c r="G15" s="66">
        <f>H15-F15</f>
        <v>-3890.6500000001397</v>
      </c>
      <c r="H15" s="67">
        <f>H11-H14</f>
        <v>-28695.429999999935</v>
      </c>
    </row>
    <row r="16" spans="1:10" ht="18" x14ac:dyDescent="0.25">
      <c r="A16" s="5"/>
      <c r="B16" s="9"/>
      <c r="C16" s="9"/>
      <c r="D16" s="9"/>
      <c r="E16" s="9"/>
      <c r="F16" s="20"/>
      <c r="G16" s="20"/>
      <c r="H16" s="9"/>
      <c r="I16" s="3"/>
      <c r="J16" s="3"/>
    </row>
    <row r="17" spans="1:10" ht="18" customHeight="1" x14ac:dyDescent="0.25">
      <c r="A17" s="95" t="s">
        <v>24</v>
      </c>
      <c r="B17" s="95"/>
      <c r="C17" s="95"/>
      <c r="D17" s="95"/>
      <c r="E17" s="95"/>
      <c r="F17" s="95"/>
      <c r="G17" s="95"/>
      <c r="H17" s="95"/>
      <c r="I17" s="30"/>
      <c r="J17" s="30"/>
    </row>
    <row r="18" spans="1:10" ht="18" x14ac:dyDescent="0.25">
      <c r="A18" s="22"/>
      <c r="B18" s="20"/>
      <c r="C18" s="20"/>
      <c r="D18" s="20"/>
      <c r="E18" s="20"/>
      <c r="F18" s="20"/>
      <c r="G18" s="20"/>
      <c r="H18" s="21"/>
    </row>
    <row r="19" spans="1:10" ht="25.5" x14ac:dyDescent="0.25">
      <c r="A19" s="106" t="s">
        <v>42</v>
      </c>
      <c r="B19" s="107"/>
      <c r="C19" s="107"/>
      <c r="D19" s="107"/>
      <c r="E19" s="107"/>
      <c r="F19" s="34" t="s">
        <v>51</v>
      </c>
      <c r="G19" s="34" t="s">
        <v>52</v>
      </c>
      <c r="H19" s="4" t="s">
        <v>53</v>
      </c>
    </row>
    <row r="20" spans="1:10" ht="12" customHeight="1" x14ac:dyDescent="0.25">
      <c r="A20" s="108">
        <v>1</v>
      </c>
      <c r="B20" s="108"/>
      <c r="C20" s="108"/>
      <c r="D20" s="108"/>
      <c r="E20" s="108"/>
      <c r="F20" s="37">
        <v>2</v>
      </c>
      <c r="G20" s="37">
        <v>3</v>
      </c>
      <c r="H20" s="38">
        <v>4</v>
      </c>
    </row>
    <row r="21" spans="1:10" ht="15.75" customHeight="1" x14ac:dyDescent="0.25">
      <c r="A21" s="104" t="s">
        <v>29</v>
      </c>
      <c r="B21" s="109"/>
      <c r="C21" s="109"/>
      <c r="D21" s="109"/>
      <c r="E21" s="109"/>
      <c r="F21" s="68">
        <v>0</v>
      </c>
      <c r="G21" s="68">
        <f>H21-F21</f>
        <v>0</v>
      </c>
      <c r="H21" s="65">
        <v>0</v>
      </c>
    </row>
    <row r="22" spans="1:10" x14ac:dyDescent="0.25">
      <c r="A22" s="104" t="s">
        <v>30</v>
      </c>
      <c r="B22" s="101"/>
      <c r="C22" s="101"/>
      <c r="D22" s="101"/>
      <c r="E22" s="101"/>
      <c r="F22" s="64">
        <v>0</v>
      </c>
      <c r="G22" s="64">
        <f>H22-F22</f>
        <v>0</v>
      </c>
      <c r="H22" s="65">
        <v>0</v>
      </c>
    </row>
    <row r="23" spans="1:10" x14ac:dyDescent="0.25">
      <c r="A23" s="98" t="s">
        <v>3</v>
      </c>
      <c r="B23" s="99"/>
      <c r="C23" s="99"/>
      <c r="D23" s="99"/>
      <c r="E23" s="99"/>
      <c r="F23" s="66">
        <f>F21-F22</f>
        <v>0</v>
      </c>
      <c r="G23" s="66">
        <f>G21-G22</f>
        <v>0</v>
      </c>
      <c r="H23" s="63">
        <f>H21-H22</f>
        <v>0</v>
      </c>
    </row>
    <row r="24" spans="1:10" x14ac:dyDescent="0.25">
      <c r="A24" s="98" t="s">
        <v>4</v>
      </c>
      <c r="B24" s="99"/>
      <c r="C24" s="99"/>
      <c r="D24" s="99"/>
      <c r="E24" s="99"/>
      <c r="F24" s="66">
        <f>F15+F23</f>
        <v>-24804.779999999795</v>
      </c>
      <c r="G24" s="66">
        <f>G15+G23</f>
        <v>-3890.6500000001397</v>
      </c>
      <c r="H24" s="63">
        <f>H15+H23</f>
        <v>-28695.429999999935</v>
      </c>
    </row>
    <row r="25" spans="1:10" ht="11.25" customHeight="1" x14ac:dyDescent="0.25">
      <c r="A25" s="17"/>
      <c r="B25" s="18"/>
      <c r="C25" s="18"/>
      <c r="D25" s="18"/>
      <c r="E25" s="18"/>
      <c r="F25" s="18"/>
      <c r="G25" s="18"/>
      <c r="H25" s="19"/>
      <c r="I25" s="19"/>
      <c r="J25" s="19"/>
    </row>
    <row r="26" spans="1:10" ht="18" customHeight="1" x14ac:dyDescent="0.25">
      <c r="A26" s="95" t="s">
        <v>54</v>
      </c>
      <c r="B26" s="95"/>
      <c r="C26" s="95"/>
      <c r="D26" s="95"/>
      <c r="E26" s="95"/>
      <c r="F26" s="95"/>
      <c r="G26" s="95"/>
      <c r="H26" s="95"/>
      <c r="I26" s="30"/>
      <c r="J26" s="30"/>
    </row>
    <row r="27" spans="1:10" ht="18" x14ac:dyDescent="0.25">
      <c r="A27" s="22"/>
      <c r="B27" s="20"/>
      <c r="C27" s="20"/>
      <c r="D27" s="20"/>
      <c r="E27" s="20"/>
      <c r="F27" s="20"/>
      <c r="G27" s="20"/>
      <c r="H27" s="21"/>
    </row>
    <row r="28" spans="1:10" ht="25.5" x14ac:dyDescent="0.25">
      <c r="A28" s="106" t="s">
        <v>42</v>
      </c>
      <c r="B28" s="107"/>
      <c r="C28" s="107"/>
      <c r="D28" s="107"/>
      <c r="E28" s="107"/>
      <c r="F28" s="34" t="s">
        <v>51</v>
      </c>
      <c r="G28" s="34" t="s">
        <v>52</v>
      </c>
      <c r="H28" s="4" t="s">
        <v>53</v>
      </c>
    </row>
    <row r="29" spans="1:10" ht="12" customHeight="1" x14ac:dyDescent="0.25">
      <c r="A29" s="108">
        <v>1</v>
      </c>
      <c r="B29" s="108"/>
      <c r="C29" s="108"/>
      <c r="D29" s="108"/>
      <c r="E29" s="108"/>
      <c r="F29" s="59">
        <v>2</v>
      </c>
      <c r="G29" s="59">
        <v>3</v>
      </c>
      <c r="H29" s="38">
        <v>4</v>
      </c>
    </row>
    <row r="30" spans="1:10" ht="15.75" customHeight="1" x14ac:dyDescent="0.25">
      <c r="A30" s="104" t="s">
        <v>55</v>
      </c>
      <c r="B30" s="109"/>
      <c r="C30" s="109"/>
      <c r="D30" s="109"/>
      <c r="E30" s="109"/>
      <c r="F30" s="68">
        <v>24804.78</v>
      </c>
      <c r="G30" s="68">
        <f>H30-F30</f>
        <v>3890.6500000000015</v>
      </c>
      <c r="H30" s="65">
        <v>28695.43</v>
      </c>
    </row>
    <row r="31" spans="1:10" x14ac:dyDescent="0.25">
      <c r="A31" s="104" t="s">
        <v>56</v>
      </c>
      <c r="B31" s="101"/>
      <c r="C31" s="101"/>
      <c r="D31" s="101"/>
      <c r="E31" s="101"/>
      <c r="F31" s="64">
        <v>0</v>
      </c>
      <c r="G31" s="64">
        <f>H31-F31</f>
        <v>0</v>
      </c>
      <c r="H31" s="65">
        <v>0</v>
      </c>
    </row>
    <row r="32" spans="1:10" ht="45" customHeight="1" x14ac:dyDescent="0.25">
      <c r="A32" s="98" t="s">
        <v>57</v>
      </c>
      <c r="B32" s="99"/>
      <c r="C32" s="99"/>
      <c r="D32" s="99"/>
      <c r="E32" s="99"/>
      <c r="F32" s="66">
        <f>(F24+F30)-F31</f>
        <v>2.0372681319713593E-10</v>
      </c>
      <c r="G32" s="66">
        <f>(G24+G30)-G31</f>
        <v>-1.3824319466948509E-10</v>
      </c>
      <c r="H32" s="69">
        <f>(H24+H30)-H31</f>
        <v>6.5483618527650833E-11</v>
      </c>
    </row>
    <row r="34" spans="1:10" ht="18" customHeight="1" x14ac:dyDescent="0.25">
      <c r="A34" s="95" t="s">
        <v>58</v>
      </c>
      <c r="B34" s="95"/>
      <c r="C34" s="95"/>
      <c r="D34" s="95"/>
      <c r="E34" s="95"/>
      <c r="F34" s="95"/>
      <c r="G34" s="95"/>
      <c r="H34" s="95"/>
      <c r="I34" s="30"/>
      <c r="J34" s="30"/>
    </row>
    <row r="35" spans="1:10" ht="18" x14ac:dyDescent="0.25">
      <c r="A35" s="22"/>
      <c r="B35" s="20"/>
      <c r="C35" s="20"/>
      <c r="D35" s="20"/>
      <c r="E35" s="20"/>
      <c r="F35" s="20"/>
      <c r="G35" s="20"/>
      <c r="H35" s="21"/>
    </row>
    <row r="36" spans="1:10" ht="25.5" x14ac:dyDescent="0.25">
      <c r="A36" s="106" t="s">
        <v>42</v>
      </c>
      <c r="B36" s="107"/>
      <c r="C36" s="107"/>
      <c r="D36" s="107"/>
      <c r="E36" s="107"/>
      <c r="F36" s="34" t="s">
        <v>51</v>
      </c>
      <c r="G36" s="34" t="s">
        <v>52</v>
      </c>
      <c r="H36" s="4" t="s">
        <v>53</v>
      </c>
    </row>
    <row r="37" spans="1:10" ht="12" customHeight="1" x14ac:dyDescent="0.25">
      <c r="A37" s="108">
        <v>1</v>
      </c>
      <c r="B37" s="108"/>
      <c r="C37" s="108"/>
      <c r="D37" s="108"/>
      <c r="E37" s="108"/>
      <c r="F37" s="59">
        <v>2</v>
      </c>
      <c r="G37" s="59">
        <v>3</v>
      </c>
      <c r="H37" s="38">
        <v>4</v>
      </c>
    </row>
    <row r="38" spans="1:10" ht="15.75" customHeight="1" x14ac:dyDescent="0.25">
      <c r="A38" s="104" t="s">
        <v>55</v>
      </c>
      <c r="B38" s="109"/>
      <c r="C38" s="109"/>
      <c r="D38" s="109"/>
      <c r="E38" s="109"/>
      <c r="F38" s="68">
        <v>0</v>
      </c>
      <c r="G38" s="68">
        <f>H38-F38</f>
        <v>0</v>
      </c>
      <c r="H38" s="65">
        <v>0</v>
      </c>
    </row>
    <row r="39" spans="1:10" ht="32.25" customHeight="1" x14ac:dyDescent="0.25">
      <c r="A39" s="104" t="s">
        <v>59</v>
      </c>
      <c r="B39" s="101"/>
      <c r="C39" s="101"/>
      <c r="D39" s="101"/>
      <c r="E39" s="101"/>
      <c r="F39" s="64">
        <v>0</v>
      </c>
      <c r="G39" s="64">
        <f>H39-F39</f>
        <v>0</v>
      </c>
      <c r="H39" s="65">
        <v>0</v>
      </c>
    </row>
    <row r="40" spans="1:10" ht="16.5" customHeight="1" x14ac:dyDescent="0.25">
      <c r="A40" s="98" t="s">
        <v>60</v>
      </c>
      <c r="B40" s="99"/>
      <c r="C40" s="99"/>
      <c r="D40" s="99"/>
      <c r="E40" s="99"/>
      <c r="F40" s="64">
        <v>0</v>
      </c>
      <c r="G40" s="64">
        <v>0</v>
      </c>
      <c r="H40" s="65">
        <v>0</v>
      </c>
    </row>
    <row r="41" spans="1:10" ht="18" customHeight="1" x14ac:dyDescent="0.25">
      <c r="A41" s="98" t="s">
        <v>56</v>
      </c>
      <c r="B41" s="99"/>
      <c r="C41" s="99"/>
      <c r="D41" s="99"/>
      <c r="E41" s="99"/>
      <c r="F41" s="66">
        <v>0</v>
      </c>
      <c r="G41" s="66">
        <v>0</v>
      </c>
      <c r="H41" s="69">
        <f>(H32+H38)-H39</f>
        <v>6.5483618527650833E-11</v>
      </c>
    </row>
  </sheetData>
  <mergeCells count="31">
    <mergeCell ref="A38:E38"/>
    <mergeCell ref="A39:E39"/>
    <mergeCell ref="A41:E41"/>
    <mergeCell ref="A40:E40"/>
    <mergeCell ref="A32:E32"/>
    <mergeCell ref="A34:H34"/>
    <mergeCell ref="A36:E36"/>
    <mergeCell ref="A37:E37"/>
    <mergeCell ref="A26:H26"/>
    <mergeCell ref="A28:E28"/>
    <mergeCell ref="A29:E29"/>
    <mergeCell ref="A30:E30"/>
    <mergeCell ref="A31:E31"/>
    <mergeCell ref="A20:E20"/>
    <mergeCell ref="A24:E24"/>
    <mergeCell ref="A17:H17"/>
    <mergeCell ref="A21:E21"/>
    <mergeCell ref="A22:E22"/>
    <mergeCell ref="A23:E23"/>
    <mergeCell ref="A19:E19"/>
    <mergeCell ref="A1:H1"/>
    <mergeCell ref="A3:H3"/>
    <mergeCell ref="A5:H5"/>
    <mergeCell ref="A13:E13"/>
    <mergeCell ref="A15:E15"/>
    <mergeCell ref="A12:E12"/>
    <mergeCell ref="A11:E11"/>
    <mergeCell ref="A9:E9"/>
    <mergeCell ref="A10:E10"/>
    <mergeCell ref="A7:E7"/>
    <mergeCell ref="A8:E8"/>
  </mergeCell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workbookViewId="0">
      <selection activeCell="A13" sqref="A13"/>
    </sheetView>
  </sheetViews>
  <sheetFormatPr defaultRowHeight="15" x14ac:dyDescent="0.25"/>
  <cols>
    <col min="1" max="1" width="10.5703125" customWidth="1"/>
    <col min="2" max="2" width="44.7109375" customWidth="1"/>
    <col min="3" max="5" width="19.42578125" customWidth="1"/>
    <col min="6" max="7" width="25.28515625" customWidth="1"/>
  </cols>
  <sheetData>
    <row r="1" spans="1:7" ht="18" x14ac:dyDescent="0.25">
      <c r="A1" s="5"/>
      <c r="B1" s="5"/>
      <c r="C1" s="22"/>
      <c r="D1" s="22"/>
      <c r="E1" s="5"/>
      <c r="F1" s="6"/>
      <c r="G1" s="6"/>
    </row>
    <row r="2" spans="1:7" ht="15.75" x14ac:dyDescent="0.25">
      <c r="A2" s="95" t="s">
        <v>5</v>
      </c>
      <c r="B2" s="95"/>
      <c r="C2" s="95"/>
      <c r="D2" s="95"/>
      <c r="E2" s="95"/>
      <c r="F2" s="30"/>
      <c r="G2" s="30"/>
    </row>
    <row r="3" spans="1:7" ht="18" x14ac:dyDescent="0.25">
      <c r="A3" s="5"/>
      <c r="B3" s="5"/>
      <c r="C3" s="22"/>
      <c r="D3" s="22"/>
      <c r="E3" s="5"/>
      <c r="F3" s="6"/>
      <c r="G3" s="6"/>
    </row>
    <row r="4" spans="1:7" ht="15.75" x14ac:dyDescent="0.25">
      <c r="A4" s="95" t="s">
        <v>31</v>
      </c>
      <c r="B4" s="95"/>
      <c r="C4" s="95"/>
      <c r="D4" s="95"/>
      <c r="E4" s="95"/>
      <c r="F4" s="32"/>
      <c r="G4" s="32"/>
    </row>
    <row r="5" spans="1:7" ht="18" x14ac:dyDescent="0.25">
      <c r="A5" s="5"/>
      <c r="B5" s="5"/>
      <c r="C5" s="22"/>
      <c r="D5" s="22"/>
      <c r="E5" s="5"/>
      <c r="F5" s="6"/>
      <c r="G5" s="6"/>
    </row>
    <row r="6" spans="1:7" ht="25.5" customHeight="1" x14ac:dyDescent="0.25">
      <c r="A6" s="48" t="s">
        <v>41</v>
      </c>
      <c r="B6" s="45" t="s">
        <v>43</v>
      </c>
      <c r="C6" s="35" t="s">
        <v>51</v>
      </c>
      <c r="D6" s="35" t="s">
        <v>52</v>
      </c>
      <c r="E6" s="36" t="s">
        <v>53</v>
      </c>
    </row>
    <row r="7" spans="1:7" s="47" customFormat="1" ht="11.25" x14ac:dyDescent="0.2">
      <c r="A7" s="42">
        <v>1</v>
      </c>
      <c r="B7" s="46">
        <v>2</v>
      </c>
      <c r="C7" s="41">
        <v>3</v>
      </c>
      <c r="D7" s="41">
        <v>4</v>
      </c>
      <c r="E7" s="42">
        <v>5</v>
      </c>
    </row>
    <row r="8" spans="1:7" x14ac:dyDescent="0.25">
      <c r="A8" s="11"/>
      <c r="B8" s="11" t="s">
        <v>63</v>
      </c>
      <c r="C8" s="72">
        <f>C9+C17</f>
        <v>1656959.6400000001</v>
      </c>
      <c r="D8" s="72">
        <f>E8-C8</f>
        <v>61466.159999999683</v>
      </c>
      <c r="E8" s="75">
        <f>E9+E17</f>
        <v>1718425.7999999998</v>
      </c>
    </row>
    <row r="9" spans="1:7" x14ac:dyDescent="0.25">
      <c r="A9" s="11"/>
      <c r="B9" s="11" t="s">
        <v>64</v>
      </c>
      <c r="C9" s="72">
        <f>C10+C15</f>
        <v>1632154.86</v>
      </c>
      <c r="D9" s="72">
        <f t="shared" ref="D9:D18" si="0">E9-C9</f>
        <v>57575.509999999776</v>
      </c>
      <c r="E9" s="75">
        <f>E10+E15</f>
        <v>1689730.3699999999</v>
      </c>
    </row>
    <row r="10" spans="1:7" x14ac:dyDescent="0.25">
      <c r="A10" s="11">
        <v>6</v>
      </c>
      <c r="B10" s="11" t="s">
        <v>6</v>
      </c>
      <c r="C10" s="72">
        <f>SUM(C11:C14)</f>
        <v>1632154.86</v>
      </c>
      <c r="D10" s="72">
        <f t="shared" si="0"/>
        <v>57575.509999999776</v>
      </c>
      <c r="E10" s="75">
        <f>SUM(E11:E14)</f>
        <v>1689730.3699999999</v>
      </c>
    </row>
    <row r="11" spans="1:7" ht="25.5" x14ac:dyDescent="0.25">
      <c r="A11" s="14">
        <v>63</v>
      </c>
      <c r="B11" s="14" t="s">
        <v>18</v>
      </c>
      <c r="C11" s="74">
        <v>1581592.32</v>
      </c>
      <c r="D11" s="74">
        <f t="shared" si="0"/>
        <v>53103.389999999898</v>
      </c>
      <c r="E11" s="73">
        <v>1634695.71</v>
      </c>
    </row>
    <row r="12" spans="1:7" ht="25.5" x14ac:dyDescent="0.25">
      <c r="A12" s="14">
        <v>65</v>
      </c>
      <c r="B12" s="70" t="s">
        <v>61</v>
      </c>
      <c r="C12" s="74">
        <v>7413.12</v>
      </c>
      <c r="D12" s="74">
        <f t="shared" si="0"/>
        <v>0</v>
      </c>
      <c r="E12" s="73">
        <v>7413.12</v>
      </c>
    </row>
    <row r="13" spans="1:7" ht="25.5" x14ac:dyDescent="0.25">
      <c r="A13" s="12">
        <v>66</v>
      </c>
      <c r="B13" s="14" t="s">
        <v>20</v>
      </c>
      <c r="C13" s="74">
        <v>1250</v>
      </c>
      <c r="D13" s="74">
        <f t="shared" si="0"/>
        <v>346.3900000000001</v>
      </c>
      <c r="E13" s="73">
        <v>1596.39</v>
      </c>
    </row>
    <row r="14" spans="1:7" ht="25.5" x14ac:dyDescent="0.25">
      <c r="A14" s="12">
        <v>67</v>
      </c>
      <c r="B14" s="70" t="s">
        <v>62</v>
      </c>
      <c r="C14" s="74">
        <v>41899.42</v>
      </c>
      <c r="D14" s="74">
        <f t="shared" si="0"/>
        <v>4125.7300000000032</v>
      </c>
      <c r="E14" s="73">
        <v>46025.15</v>
      </c>
    </row>
    <row r="15" spans="1:7" x14ac:dyDescent="0.25">
      <c r="A15" s="25">
        <v>7</v>
      </c>
      <c r="B15" s="11" t="s">
        <v>21</v>
      </c>
      <c r="C15" s="72">
        <f>C16</f>
        <v>0</v>
      </c>
      <c r="D15" s="72">
        <f t="shared" si="0"/>
        <v>0</v>
      </c>
      <c r="E15" s="75">
        <f>E16</f>
        <v>0</v>
      </c>
    </row>
    <row r="16" spans="1:7" x14ac:dyDescent="0.25">
      <c r="A16" s="12">
        <v>72</v>
      </c>
      <c r="B16" s="29" t="s">
        <v>22</v>
      </c>
      <c r="C16" s="76">
        <v>0</v>
      </c>
      <c r="D16" s="74">
        <f t="shared" si="0"/>
        <v>0</v>
      </c>
      <c r="E16" s="73">
        <v>0</v>
      </c>
    </row>
    <row r="17" spans="1:5" x14ac:dyDescent="0.25">
      <c r="A17" s="25">
        <v>9</v>
      </c>
      <c r="B17" s="71" t="s">
        <v>65</v>
      </c>
      <c r="C17" s="77">
        <f>C18</f>
        <v>24804.78</v>
      </c>
      <c r="D17" s="72">
        <f t="shared" si="0"/>
        <v>3890.6500000000015</v>
      </c>
      <c r="E17" s="75">
        <f>E18</f>
        <v>28695.43</v>
      </c>
    </row>
    <row r="18" spans="1:5" x14ac:dyDescent="0.25">
      <c r="A18" s="12">
        <v>92</v>
      </c>
      <c r="B18" s="29" t="s">
        <v>66</v>
      </c>
      <c r="C18" s="76">
        <v>24804.78</v>
      </c>
      <c r="D18" s="74">
        <f t="shared" si="0"/>
        <v>3890.6500000000015</v>
      </c>
      <c r="E18" s="73">
        <v>28695.43</v>
      </c>
    </row>
    <row r="20" spans="1:5" ht="25.5" customHeight="1" x14ac:dyDescent="0.25">
      <c r="A20" s="48" t="s">
        <v>41</v>
      </c>
      <c r="B20" s="45" t="s">
        <v>43</v>
      </c>
      <c r="C20" s="35" t="s">
        <v>51</v>
      </c>
      <c r="D20" s="35" t="s">
        <v>52</v>
      </c>
      <c r="E20" s="36" t="s">
        <v>53</v>
      </c>
    </row>
    <row r="21" spans="1:5" s="47" customFormat="1" ht="11.25" x14ac:dyDescent="0.2">
      <c r="A21" s="42">
        <v>1</v>
      </c>
      <c r="B21" s="46">
        <v>2</v>
      </c>
      <c r="C21" s="41">
        <v>3</v>
      </c>
      <c r="D21" s="41">
        <v>4</v>
      </c>
      <c r="E21" s="42">
        <v>5</v>
      </c>
    </row>
    <row r="22" spans="1:5" x14ac:dyDescent="0.25">
      <c r="A22" s="11"/>
      <c r="B22" s="11" t="s">
        <v>34</v>
      </c>
      <c r="C22" s="72">
        <f>C23+C29</f>
        <v>1656959.64</v>
      </c>
      <c r="D22" s="72">
        <f t="shared" ref="D22:D30" si="1">E22-C22</f>
        <v>61466.160000000149</v>
      </c>
      <c r="E22" s="75">
        <f>E23+E29</f>
        <v>1718425.8</v>
      </c>
    </row>
    <row r="23" spans="1:5" x14ac:dyDescent="0.25">
      <c r="A23" s="11">
        <v>3</v>
      </c>
      <c r="B23" s="11" t="s">
        <v>7</v>
      </c>
      <c r="C23" s="72">
        <f>SUM(C24:C28)</f>
        <v>1654622.43</v>
      </c>
      <c r="D23" s="72">
        <f t="shared" si="1"/>
        <v>50462.64000000013</v>
      </c>
      <c r="E23" s="75">
        <f>SUM(E24:E28)</f>
        <v>1705085.07</v>
      </c>
    </row>
    <row r="24" spans="1:5" x14ac:dyDescent="0.25">
      <c r="A24" s="14">
        <v>31</v>
      </c>
      <c r="B24" s="14" t="s">
        <v>8</v>
      </c>
      <c r="C24" s="74">
        <v>1468055.44</v>
      </c>
      <c r="D24" s="74">
        <f t="shared" si="1"/>
        <v>47607.280000000028</v>
      </c>
      <c r="E24" s="73">
        <v>1515662.72</v>
      </c>
    </row>
    <row r="25" spans="1:5" x14ac:dyDescent="0.25">
      <c r="A25" s="12">
        <v>32</v>
      </c>
      <c r="B25" s="12" t="s">
        <v>15</v>
      </c>
      <c r="C25" s="81">
        <v>173712.04</v>
      </c>
      <c r="D25" s="81">
        <f t="shared" si="1"/>
        <v>2482.3199999999779</v>
      </c>
      <c r="E25" s="73">
        <v>176194.36</v>
      </c>
    </row>
    <row r="26" spans="1:5" x14ac:dyDescent="0.25">
      <c r="A26" s="12">
        <v>34</v>
      </c>
      <c r="B26" s="12" t="s">
        <v>67</v>
      </c>
      <c r="C26" s="81">
        <v>0</v>
      </c>
      <c r="D26" s="81">
        <f t="shared" si="1"/>
        <v>0</v>
      </c>
      <c r="E26" s="73">
        <v>0</v>
      </c>
    </row>
    <row r="27" spans="1:5" x14ac:dyDescent="0.25">
      <c r="A27" s="12">
        <v>37</v>
      </c>
      <c r="B27" s="12" t="s">
        <v>68</v>
      </c>
      <c r="C27" s="81">
        <v>12300</v>
      </c>
      <c r="D27" s="81">
        <f t="shared" si="1"/>
        <v>419.88999999999942</v>
      </c>
      <c r="E27" s="73">
        <v>12719.89</v>
      </c>
    </row>
    <row r="28" spans="1:5" ht="25.5" x14ac:dyDescent="0.25">
      <c r="A28" s="12">
        <v>38</v>
      </c>
      <c r="B28" s="78" t="s">
        <v>69</v>
      </c>
      <c r="C28" s="81">
        <v>554.95000000000005</v>
      </c>
      <c r="D28" s="81">
        <f t="shared" si="1"/>
        <v>-46.850000000000023</v>
      </c>
      <c r="E28" s="73">
        <v>508.1</v>
      </c>
    </row>
    <row r="29" spans="1:5" s="80" customFormat="1" x14ac:dyDescent="0.25">
      <c r="A29" s="13">
        <v>4</v>
      </c>
      <c r="B29" s="23" t="s">
        <v>9</v>
      </c>
      <c r="C29" s="72">
        <f>C30</f>
        <v>2337.21</v>
      </c>
      <c r="D29" s="72">
        <f t="shared" si="1"/>
        <v>11003.52</v>
      </c>
      <c r="E29" s="75">
        <f>E30</f>
        <v>13340.73</v>
      </c>
    </row>
    <row r="30" spans="1:5" x14ac:dyDescent="0.25">
      <c r="A30" s="14">
        <v>42</v>
      </c>
      <c r="B30" s="79" t="s">
        <v>70</v>
      </c>
      <c r="C30" s="81">
        <v>2337.21</v>
      </c>
      <c r="D30" s="81">
        <f t="shared" si="1"/>
        <v>11003.52</v>
      </c>
      <c r="E30" s="73">
        <v>13340.73</v>
      </c>
    </row>
  </sheetData>
  <mergeCells count="2">
    <mergeCell ref="A2:E2"/>
    <mergeCell ref="A4:E4"/>
  </mergeCells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opLeftCell="A10" workbookViewId="0">
      <selection activeCell="F22" sqref="F22"/>
    </sheetView>
  </sheetViews>
  <sheetFormatPr defaultRowHeight="15" x14ac:dyDescent="0.25"/>
  <cols>
    <col min="1" max="1" width="10.5703125" customWidth="1"/>
    <col min="2" max="2" width="44.7109375" customWidth="1"/>
    <col min="3" max="5" width="19.42578125" customWidth="1"/>
    <col min="6" max="7" width="25.28515625" customWidth="1"/>
  </cols>
  <sheetData>
    <row r="1" spans="1:7" ht="18" x14ac:dyDescent="0.25">
      <c r="A1" s="22"/>
      <c r="B1" s="22"/>
      <c r="C1" s="22"/>
      <c r="D1" s="22"/>
      <c r="E1" s="22"/>
      <c r="F1" s="22"/>
      <c r="G1" s="22"/>
    </row>
    <row r="2" spans="1:7" ht="15.75" customHeight="1" x14ac:dyDescent="0.25">
      <c r="B2" s="95" t="s">
        <v>32</v>
      </c>
      <c r="C2" s="95"/>
      <c r="D2" s="95"/>
      <c r="E2" s="95"/>
      <c r="F2" s="32"/>
      <c r="G2" s="32"/>
    </row>
    <row r="3" spans="1:7" ht="18" x14ac:dyDescent="0.25">
      <c r="A3" s="22"/>
      <c r="B3" s="22"/>
      <c r="C3" s="22"/>
      <c r="D3" s="22"/>
      <c r="E3" s="22"/>
      <c r="F3" s="6"/>
      <c r="G3" s="6"/>
    </row>
    <row r="4" spans="1:7" ht="25.5" customHeight="1" x14ac:dyDescent="0.25">
      <c r="A4" s="48" t="s">
        <v>41</v>
      </c>
      <c r="B4" s="45" t="s">
        <v>43</v>
      </c>
      <c r="C4" s="35" t="s">
        <v>51</v>
      </c>
      <c r="D4" s="35" t="s">
        <v>52</v>
      </c>
      <c r="E4" s="36" t="s">
        <v>53</v>
      </c>
    </row>
    <row r="5" spans="1:7" s="39" customFormat="1" ht="11.25" x14ac:dyDescent="0.2">
      <c r="A5" s="46">
        <v>1</v>
      </c>
      <c r="B5" s="43">
        <v>2</v>
      </c>
      <c r="C5" s="41">
        <v>3</v>
      </c>
      <c r="D5" s="41">
        <v>4</v>
      </c>
      <c r="E5" s="42">
        <v>5</v>
      </c>
    </row>
    <row r="6" spans="1:7" x14ac:dyDescent="0.25">
      <c r="A6" s="11"/>
      <c r="B6" s="11" t="s">
        <v>33</v>
      </c>
      <c r="C6" s="72">
        <f>C7+C9+C11+C13+C16+C18</f>
        <v>1656959.6400000001</v>
      </c>
      <c r="D6" s="72">
        <f>E6-C6</f>
        <v>61466.159999999683</v>
      </c>
      <c r="E6" s="75">
        <f>E7+E9+E11+E13+E16+E18</f>
        <v>1718425.7999999998</v>
      </c>
    </row>
    <row r="7" spans="1:7" x14ac:dyDescent="0.25">
      <c r="A7" s="11">
        <v>1</v>
      </c>
      <c r="B7" s="11" t="s">
        <v>44</v>
      </c>
      <c r="C7" s="72">
        <f>C8</f>
        <v>41899.42</v>
      </c>
      <c r="D7" s="72">
        <f t="shared" ref="D7:D19" si="0">E7-C7</f>
        <v>4125.7300000000032</v>
      </c>
      <c r="E7" s="75">
        <f>E8</f>
        <v>46025.15</v>
      </c>
    </row>
    <row r="8" spans="1:7" x14ac:dyDescent="0.25">
      <c r="A8" s="29">
        <v>11</v>
      </c>
      <c r="B8" s="29" t="s">
        <v>44</v>
      </c>
      <c r="C8" s="74">
        <v>41899.42</v>
      </c>
      <c r="D8" s="74">
        <f t="shared" si="0"/>
        <v>4125.7300000000032</v>
      </c>
      <c r="E8" s="73">
        <v>46025.15</v>
      </c>
    </row>
    <row r="9" spans="1:7" s="80" customFormat="1" x14ac:dyDescent="0.25">
      <c r="A9" s="11">
        <v>3</v>
      </c>
      <c r="B9" s="11" t="s">
        <v>48</v>
      </c>
      <c r="C9" s="72">
        <f>C10</f>
        <v>790</v>
      </c>
      <c r="D9" s="72">
        <f t="shared" si="0"/>
        <v>206.39</v>
      </c>
      <c r="E9" s="75">
        <f>E10</f>
        <v>996.39</v>
      </c>
    </row>
    <row r="10" spans="1:7" x14ac:dyDescent="0.25">
      <c r="A10" s="14">
        <v>31</v>
      </c>
      <c r="B10" s="14" t="s">
        <v>48</v>
      </c>
      <c r="C10" s="74">
        <v>790</v>
      </c>
      <c r="D10" s="74">
        <f t="shared" si="0"/>
        <v>206.39</v>
      </c>
      <c r="E10" s="73">
        <v>996.39</v>
      </c>
    </row>
    <row r="11" spans="1:7" s="80" customFormat="1" x14ac:dyDescent="0.25">
      <c r="A11" s="11">
        <v>4</v>
      </c>
      <c r="B11" s="11" t="s">
        <v>71</v>
      </c>
      <c r="C11" s="72">
        <f>C12</f>
        <v>7413.12</v>
      </c>
      <c r="D11" s="72">
        <f t="shared" si="0"/>
        <v>0</v>
      </c>
      <c r="E11" s="75">
        <f>E12</f>
        <v>7413.12</v>
      </c>
    </row>
    <row r="12" spans="1:7" x14ac:dyDescent="0.25">
      <c r="A12" s="14">
        <v>42</v>
      </c>
      <c r="B12" s="14" t="s">
        <v>72</v>
      </c>
      <c r="C12" s="74">
        <v>7413.12</v>
      </c>
      <c r="D12" s="74">
        <f t="shared" si="0"/>
        <v>0</v>
      </c>
      <c r="E12" s="73">
        <v>7413.12</v>
      </c>
    </row>
    <row r="13" spans="1:7" s="80" customFormat="1" x14ac:dyDescent="0.25">
      <c r="A13" s="11">
        <v>5</v>
      </c>
      <c r="B13" s="11" t="s">
        <v>73</v>
      </c>
      <c r="C13" s="72">
        <f>SUM(C14:C15)</f>
        <v>1581592.32</v>
      </c>
      <c r="D13" s="72">
        <f t="shared" si="0"/>
        <v>53103.389999999898</v>
      </c>
      <c r="E13" s="75">
        <f>SUM(E14:E15)</f>
        <v>1634695.71</v>
      </c>
    </row>
    <row r="14" spans="1:7" x14ac:dyDescent="0.25">
      <c r="A14" s="14">
        <v>51</v>
      </c>
      <c r="B14" s="14" t="s">
        <v>74</v>
      </c>
      <c r="C14" s="74">
        <v>15079.97</v>
      </c>
      <c r="D14" s="74">
        <f t="shared" si="0"/>
        <v>4052.0000000000018</v>
      </c>
      <c r="E14" s="73">
        <v>19131.97</v>
      </c>
    </row>
    <row r="15" spans="1:7" x14ac:dyDescent="0.25">
      <c r="A15" s="14">
        <v>53</v>
      </c>
      <c r="B15" s="14" t="s">
        <v>75</v>
      </c>
      <c r="C15" s="74">
        <v>1566512.35</v>
      </c>
      <c r="D15" s="74">
        <f t="shared" si="0"/>
        <v>49051.389999999898</v>
      </c>
      <c r="E15" s="73">
        <v>1615563.74</v>
      </c>
    </row>
    <row r="16" spans="1:7" s="80" customFormat="1" x14ac:dyDescent="0.25">
      <c r="A16" s="11">
        <v>6</v>
      </c>
      <c r="B16" s="11" t="s">
        <v>76</v>
      </c>
      <c r="C16" s="72">
        <f>C17</f>
        <v>460</v>
      </c>
      <c r="D16" s="72">
        <f t="shared" si="0"/>
        <v>140</v>
      </c>
      <c r="E16" s="75">
        <f>E17</f>
        <v>600</v>
      </c>
    </row>
    <row r="17" spans="1:5" x14ac:dyDescent="0.25">
      <c r="A17" s="14">
        <v>62</v>
      </c>
      <c r="B17" s="14" t="s">
        <v>76</v>
      </c>
      <c r="C17" s="74">
        <v>460</v>
      </c>
      <c r="D17" s="74">
        <f t="shared" si="0"/>
        <v>140</v>
      </c>
      <c r="E17" s="73">
        <v>600</v>
      </c>
    </row>
    <row r="18" spans="1:5" s="80" customFormat="1" x14ac:dyDescent="0.25">
      <c r="A18" s="11">
        <v>9</v>
      </c>
      <c r="B18" s="11" t="s">
        <v>65</v>
      </c>
      <c r="C18" s="72">
        <f>C19</f>
        <v>24804.78</v>
      </c>
      <c r="D18" s="72">
        <f t="shared" si="0"/>
        <v>3890.6500000000015</v>
      </c>
      <c r="E18" s="75">
        <f>E19</f>
        <v>28695.43</v>
      </c>
    </row>
    <row r="19" spans="1:5" x14ac:dyDescent="0.25">
      <c r="A19" s="14">
        <v>92</v>
      </c>
      <c r="B19" s="14" t="s">
        <v>77</v>
      </c>
      <c r="C19" s="74">
        <v>24804.78</v>
      </c>
      <c r="D19" s="74">
        <f t="shared" si="0"/>
        <v>3890.6500000000015</v>
      </c>
      <c r="E19" s="73">
        <v>28695.43</v>
      </c>
    </row>
    <row r="21" spans="1:5" ht="25.5" customHeight="1" x14ac:dyDescent="0.25">
      <c r="A21" s="48" t="s">
        <v>41</v>
      </c>
      <c r="B21" s="45" t="s">
        <v>43</v>
      </c>
      <c r="C21" s="35" t="s">
        <v>51</v>
      </c>
      <c r="D21" s="35" t="s">
        <v>52</v>
      </c>
      <c r="E21" s="36" t="s">
        <v>53</v>
      </c>
    </row>
    <row r="22" spans="1:5" s="39" customFormat="1" ht="11.25" x14ac:dyDescent="0.2">
      <c r="A22" s="46">
        <v>1</v>
      </c>
      <c r="B22" s="46">
        <v>2</v>
      </c>
      <c r="C22" s="41">
        <v>3</v>
      </c>
      <c r="D22" s="41">
        <v>4</v>
      </c>
      <c r="E22" s="42">
        <v>5</v>
      </c>
    </row>
    <row r="23" spans="1:5" x14ac:dyDescent="0.25">
      <c r="A23" s="11"/>
      <c r="B23" s="11" t="s">
        <v>34</v>
      </c>
      <c r="C23" s="72">
        <f>C24+C26+C28+C30+C33</f>
        <v>1656959.64</v>
      </c>
      <c r="D23" s="72">
        <f>E23-C23</f>
        <v>61466.160000000149</v>
      </c>
      <c r="E23" s="75">
        <f>E24+E26+E28+E30+E33</f>
        <v>1718425.8</v>
      </c>
    </row>
    <row r="24" spans="1:5" x14ac:dyDescent="0.25">
      <c r="A24" s="11">
        <v>1</v>
      </c>
      <c r="B24" s="11" t="s">
        <v>44</v>
      </c>
      <c r="C24" s="72">
        <f>C25</f>
        <v>41899.42</v>
      </c>
      <c r="D24" s="72">
        <f t="shared" ref="D24:D34" si="1">E24-C24</f>
        <v>4125.7300000000032</v>
      </c>
      <c r="E24" s="75">
        <f>E25</f>
        <v>46025.15</v>
      </c>
    </row>
    <row r="25" spans="1:5" x14ac:dyDescent="0.25">
      <c r="A25" s="29">
        <v>11</v>
      </c>
      <c r="B25" s="29" t="s">
        <v>44</v>
      </c>
      <c r="C25" s="74">
        <v>41899.42</v>
      </c>
      <c r="D25" s="74">
        <f t="shared" si="1"/>
        <v>4125.7300000000032</v>
      </c>
      <c r="E25" s="73">
        <v>46025.15</v>
      </c>
    </row>
    <row r="26" spans="1:5" s="80" customFormat="1" x14ac:dyDescent="0.25">
      <c r="A26" s="13">
        <v>3</v>
      </c>
      <c r="B26" s="13" t="s">
        <v>48</v>
      </c>
      <c r="C26" s="72">
        <f>C27</f>
        <v>1025.57</v>
      </c>
      <c r="D26" s="72">
        <f t="shared" si="1"/>
        <v>206.53999999999996</v>
      </c>
      <c r="E26" s="75">
        <f>E27</f>
        <v>1232.1099999999999</v>
      </c>
    </row>
    <row r="27" spans="1:5" x14ac:dyDescent="0.25">
      <c r="A27" s="15">
        <v>31</v>
      </c>
      <c r="B27" s="15" t="s">
        <v>48</v>
      </c>
      <c r="C27" s="74">
        <v>1025.57</v>
      </c>
      <c r="D27" s="74">
        <f t="shared" si="1"/>
        <v>206.53999999999996</v>
      </c>
      <c r="E27" s="73">
        <v>1232.1099999999999</v>
      </c>
    </row>
    <row r="28" spans="1:5" s="80" customFormat="1" x14ac:dyDescent="0.25">
      <c r="A28" s="13">
        <v>4</v>
      </c>
      <c r="B28" s="13" t="s">
        <v>71</v>
      </c>
      <c r="C28" s="72">
        <f>C29</f>
        <v>8555.23</v>
      </c>
      <c r="D28" s="72">
        <f t="shared" si="1"/>
        <v>146.53000000000065</v>
      </c>
      <c r="E28" s="75">
        <f>E29</f>
        <v>8701.76</v>
      </c>
    </row>
    <row r="29" spans="1:5" x14ac:dyDescent="0.25">
      <c r="A29" s="15">
        <v>42</v>
      </c>
      <c r="B29" s="15" t="s">
        <v>72</v>
      </c>
      <c r="C29" s="74">
        <v>8555.23</v>
      </c>
      <c r="D29" s="74">
        <f t="shared" si="1"/>
        <v>146.53000000000065</v>
      </c>
      <c r="E29" s="73">
        <v>8701.76</v>
      </c>
    </row>
    <row r="30" spans="1:5" s="80" customFormat="1" x14ac:dyDescent="0.25">
      <c r="A30" s="13">
        <v>5</v>
      </c>
      <c r="B30" s="13" t="s">
        <v>73</v>
      </c>
      <c r="C30" s="72">
        <f>C31+C32</f>
        <v>1604477.78</v>
      </c>
      <c r="D30" s="72">
        <f t="shared" si="1"/>
        <v>56972.280000000028</v>
      </c>
      <c r="E30" s="75">
        <f>E31+E32</f>
        <v>1661450.06</v>
      </c>
    </row>
    <row r="31" spans="1:5" s="82" customFormat="1" x14ac:dyDescent="0.25">
      <c r="A31" s="14">
        <v>51</v>
      </c>
      <c r="B31" s="14" t="s">
        <v>74</v>
      </c>
      <c r="C31" s="74">
        <v>15079.97</v>
      </c>
      <c r="D31" s="74">
        <f t="shared" si="1"/>
        <v>4052.0000000000018</v>
      </c>
      <c r="E31" s="73">
        <v>19131.97</v>
      </c>
    </row>
    <row r="32" spans="1:5" x14ac:dyDescent="0.25">
      <c r="A32" s="14">
        <v>53</v>
      </c>
      <c r="B32" s="14" t="s">
        <v>75</v>
      </c>
      <c r="C32" s="74">
        <v>1589397.81</v>
      </c>
      <c r="D32" s="74">
        <f t="shared" si="1"/>
        <v>52920.280000000028</v>
      </c>
      <c r="E32" s="73">
        <v>1642318.09</v>
      </c>
    </row>
    <row r="33" spans="1:5" s="80" customFormat="1" x14ac:dyDescent="0.25">
      <c r="A33" s="11">
        <v>6</v>
      </c>
      <c r="B33" s="11" t="s">
        <v>76</v>
      </c>
      <c r="C33" s="72">
        <f>C34</f>
        <v>1001.64</v>
      </c>
      <c r="D33" s="72">
        <f t="shared" si="1"/>
        <v>15.080000000000041</v>
      </c>
      <c r="E33" s="75">
        <f>E34</f>
        <v>1016.72</v>
      </c>
    </row>
    <row r="34" spans="1:5" x14ac:dyDescent="0.25">
      <c r="A34" s="14">
        <v>62</v>
      </c>
      <c r="B34" s="14" t="s">
        <v>76</v>
      </c>
      <c r="C34" s="74">
        <v>1001.64</v>
      </c>
      <c r="D34" s="74">
        <f t="shared" si="1"/>
        <v>15.080000000000041</v>
      </c>
      <c r="E34" s="73">
        <v>1016.72</v>
      </c>
    </row>
  </sheetData>
  <mergeCells count="1">
    <mergeCell ref="B2:E2"/>
  </mergeCells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workbookViewId="0">
      <selection activeCell="I10" sqref="I10"/>
    </sheetView>
  </sheetViews>
  <sheetFormatPr defaultRowHeight="15" x14ac:dyDescent="0.25"/>
  <cols>
    <col min="1" max="1" width="10.5703125" style="50" customWidth="1"/>
    <col min="2" max="2" width="44.7109375" customWidth="1"/>
    <col min="3" max="5" width="19.42578125" customWidth="1"/>
    <col min="6" max="7" width="25.28515625" customWidth="1"/>
  </cols>
  <sheetData>
    <row r="1" spans="1:7" ht="18" x14ac:dyDescent="0.25">
      <c r="A1" s="49"/>
      <c r="B1" s="22"/>
      <c r="C1" s="22"/>
      <c r="D1" s="22"/>
      <c r="E1" s="22"/>
      <c r="F1" s="22"/>
      <c r="G1" s="22"/>
    </row>
    <row r="2" spans="1:7" ht="15.75" customHeight="1" x14ac:dyDescent="0.25">
      <c r="B2" s="95" t="s">
        <v>35</v>
      </c>
      <c r="C2" s="95"/>
      <c r="D2" s="95"/>
      <c r="E2" s="95"/>
      <c r="F2" s="32"/>
      <c r="G2" s="32"/>
    </row>
    <row r="3" spans="1:7" ht="18" x14ac:dyDescent="0.25">
      <c r="A3" s="49"/>
      <c r="B3" s="22"/>
      <c r="C3" s="22"/>
      <c r="D3" s="22"/>
      <c r="E3" s="22"/>
      <c r="F3" s="6"/>
      <c r="G3" s="6"/>
    </row>
    <row r="4" spans="1:7" ht="25.5" customHeight="1" x14ac:dyDescent="0.25">
      <c r="A4" s="51" t="s">
        <v>41</v>
      </c>
      <c r="B4" s="45" t="s">
        <v>43</v>
      </c>
      <c r="C4" s="35" t="s">
        <v>51</v>
      </c>
      <c r="D4" s="35" t="s">
        <v>52</v>
      </c>
      <c r="E4" s="36" t="s">
        <v>53</v>
      </c>
    </row>
    <row r="5" spans="1:7" s="39" customFormat="1" ht="11.25" x14ac:dyDescent="0.2">
      <c r="A5" s="52">
        <v>1</v>
      </c>
      <c r="B5" s="46">
        <v>2</v>
      </c>
      <c r="C5" s="41">
        <v>3</v>
      </c>
      <c r="D5" s="41">
        <v>4</v>
      </c>
      <c r="E5" s="42">
        <v>5</v>
      </c>
    </row>
    <row r="6" spans="1:7" x14ac:dyDescent="0.25">
      <c r="A6" s="53"/>
      <c r="B6" s="11" t="s">
        <v>34</v>
      </c>
      <c r="C6" s="72">
        <f>C7</f>
        <v>1656959.64</v>
      </c>
      <c r="D6" s="72">
        <f>E6-C6</f>
        <v>61466.159999999916</v>
      </c>
      <c r="E6" s="75">
        <f>E7</f>
        <v>1718425.7999999998</v>
      </c>
    </row>
    <row r="7" spans="1:7" x14ac:dyDescent="0.25">
      <c r="A7" s="53" t="s">
        <v>78</v>
      </c>
      <c r="B7" s="11" t="s">
        <v>79</v>
      </c>
      <c r="C7" s="72">
        <f>C8+C9</f>
        <v>1656959.64</v>
      </c>
      <c r="D7" s="72">
        <f t="shared" ref="D7:D9" si="0">E7-C7</f>
        <v>61466.159999999916</v>
      </c>
      <c r="E7" s="75">
        <f>E8+E9</f>
        <v>1718425.7999999998</v>
      </c>
    </row>
    <row r="8" spans="1:7" x14ac:dyDescent="0.25">
      <c r="A8" s="55" t="s">
        <v>80</v>
      </c>
      <c r="B8" s="29" t="s">
        <v>81</v>
      </c>
      <c r="C8" s="74">
        <v>1596835.69</v>
      </c>
      <c r="D8" s="74">
        <f t="shared" si="0"/>
        <v>61393.689999999944</v>
      </c>
      <c r="E8" s="73">
        <v>1658229.38</v>
      </c>
    </row>
    <row r="9" spans="1:7" x14ac:dyDescent="0.25">
      <c r="A9" s="54" t="s">
        <v>82</v>
      </c>
      <c r="B9" s="15" t="s">
        <v>83</v>
      </c>
      <c r="C9" s="74">
        <v>60123.95</v>
      </c>
      <c r="D9" s="74">
        <f t="shared" si="0"/>
        <v>72.470000000001164</v>
      </c>
      <c r="E9" s="73">
        <v>60196.42</v>
      </c>
    </row>
  </sheetData>
  <mergeCells count="1">
    <mergeCell ref="B2:E2"/>
  </mergeCells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workbookViewId="0">
      <selection activeCell="F12" sqref="F12"/>
    </sheetView>
  </sheetViews>
  <sheetFormatPr defaultRowHeight="15" x14ac:dyDescent="0.25"/>
  <cols>
    <col min="1" max="1" width="10.5703125" customWidth="1"/>
    <col min="2" max="2" width="44.7109375" customWidth="1"/>
    <col min="3" max="5" width="19.42578125" customWidth="1"/>
    <col min="6" max="7" width="25.28515625" customWidth="1"/>
  </cols>
  <sheetData>
    <row r="1" spans="1:7" ht="18" x14ac:dyDescent="0.25">
      <c r="A1" s="22"/>
      <c r="B1" s="22"/>
      <c r="C1" s="22"/>
      <c r="D1" s="22"/>
      <c r="E1" s="22"/>
      <c r="F1" s="6"/>
      <c r="G1" s="6"/>
    </row>
    <row r="2" spans="1:7" ht="15.75" x14ac:dyDescent="0.25">
      <c r="A2" s="95" t="s">
        <v>10</v>
      </c>
      <c r="B2" s="95"/>
      <c r="C2" s="95"/>
      <c r="D2" s="95"/>
      <c r="E2" s="95"/>
      <c r="F2" s="30"/>
      <c r="G2" s="30"/>
    </row>
    <row r="3" spans="1:7" ht="18" x14ac:dyDescent="0.25">
      <c r="A3" s="22"/>
      <c r="B3" s="22"/>
      <c r="C3" s="22"/>
      <c r="D3" s="22"/>
      <c r="E3" s="22"/>
      <c r="F3" s="6"/>
      <c r="G3" s="6"/>
    </row>
    <row r="4" spans="1:7" ht="15.75" x14ac:dyDescent="0.25">
      <c r="A4" s="95" t="s">
        <v>36</v>
      </c>
      <c r="B4" s="95"/>
      <c r="C4" s="95"/>
      <c r="D4" s="95"/>
      <c r="E4" s="95"/>
      <c r="F4" s="32"/>
      <c r="G4" s="32"/>
    </row>
    <row r="5" spans="1:7" ht="18" x14ac:dyDescent="0.25">
      <c r="A5" s="22"/>
      <c r="B5" s="22"/>
      <c r="C5" s="22"/>
      <c r="D5" s="22"/>
      <c r="E5" s="22"/>
      <c r="F5" s="6"/>
      <c r="G5" s="6"/>
    </row>
    <row r="6" spans="1:7" ht="25.5" customHeight="1" x14ac:dyDescent="0.25">
      <c r="A6" s="51" t="s">
        <v>41</v>
      </c>
      <c r="B6" s="45" t="s">
        <v>43</v>
      </c>
      <c r="C6" s="35" t="s">
        <v>51</v>
      </c>
      <c r="D6" s="35" t="s">
        <v>52</v>
      </c>
      <c r="E6" s="36" t="s">
        <v>53</v>
      </c>
    </row>
    <row r="7" spans="1:7" s="39" customFormat="1" ht="11.25" x14ac:dyDescent="0.2">
      <c r="A7" s="52">
        <v>1</v>
      </c>
      <c r="B7" s="46">
        <v>2</v>
      </c>
      <c r="C7" s="41">
        <v>3</v>
      </c>
      <c r="D7" s="41">
        <v>4</v>
      </c>
      <c r="E7" s="42">
        <v>5</v>
      </c>
    </row>
    <row r="8" spans="1:7" x14ac:dyDescent="0.25">
      <c r="A8" s="11">
        <v>8</v>
      </c>
      <c r="B8" s="11" t="s">
        <v>11</v>
      </c>
      <c r="C8" s="11"/>
      <c r="D8" s="11"/>
      <c r="E8" s="10"/>
    </row>
    <row r="9" spans="1:7" x14ac:dyDescent="0.25">
      <c r="A9" s="11">
        <v>84</v>
      </c>
      <c r="B9" s="14" t="s">
        <v>16</v>
      </c>
      <c r="C9" s="11"/>
      <c r="D9" s="11"/>
      <c r="E9" s="10"/>
    </row>
    <row r="10" spans="1:7" x14ac:dyDescent="0.25">
      <c r="A10" s="12" t="s">
        <v>19</v>
      </c>
      <c r="B10" s="16"/>
      <c r="C10" s="14"/>
      <c r="D10" s="14"/>
      <c r="E10" s="10"/>
    </row>
    <row r="11" spans="1:7" x14ac:dyDescent="0.25">
      <c r="A11" s="13">
        <v>5</v>
      </c>
      <c r="B11" s="23" t="s">
        <v>12</v>
      </c>
      <c r="C11" s="14"/>
      <c r="D11" s="14"/>
      <c r="E11" s="10"/>
    </row>
    <row r="12" spans="1:7" ht="25.5" x14ac:dyDescent="0.25">
      <c r="A12" s="14">
        <v>54</v>
      </c>
      <c r="B12" s="24" t="s">
        <v>17</v>
      </c>
      <c r="C12" s="14"/>
      <c r="D12" s="14"/>
      <c r="E12" s="10"/>
    </row>
    <row r="13" spans="1:7" x14ac:dyDescent="0.25">
      <c r="A13" s="15" t="s">
        <v>19</v>
      </c>
      <c r="B13" s="23"/>
      <c r="C13" s="14"/>
      <c r="D13" s="14"/>
      <c r="E13" s="10"/>
    </row>
  </sheetData>
  <mergeCells count="2">
    <mergeCell ref="A2:E2"/>
    <mergeCell ref="A4:E4"/>
  </mergeCells>
  <pageMargins left="0.7" right="0.7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workbookViewId="0">
      <selection activeCell="F9" sqref="F9"/>
    </sheetView>
  </sheetViews>
  <sheetFormatPr defaultRowHeight="15" x14ac:dyDescent="0.25"/>
  <cols>
    <col min="1" max="1" width="10.5703125" customWidth="1"/>
    <col min="2" max="2" width="44.7109375" customWidth="1"/>
    <col min="3" max="5" width="19.42578125" customWidth="1"/>
    <col min="6" max="7" width="25.28515625" customWidth="1"/>
  </cols>
  <sheetData>
    <row r="1" spans="1:7" ht="18" x14ac:dyDescent="0.25">
      <c r="A1" s="22"/>
      <c r="B1" s="22"/>
      <c r="C1" s="22"/>
      <c r="D1" s="22"/>
      <c r="E1" s="22"/>
      <c r="F1" s="22"/>
      <c r="G1" s="22"/>
    </row>
    <row r="2" spans="1:7" ht="15.75" customHeight="1" x14ac:dyDescent="0.25">
      <c r="B2" s="95" t="s">
        <v>37</v>
      </c>
      <c r="C2" s="95"/>
      <c r="D2" s="95"/>
      <c r="E2" s="95"/>
      <c r="F2" s="32"/>
      <c r="G2" s="32"/>
    </row>
    <row r="3" spans="1:7" ht="18" x14ac:dyDescent="0.25">
      <c r="A3" s="22"/>
      <c r="B3" s="22"/>
      <c r="C3" s="22"/>
      <c r="D3" s="22"/>
      <c r="E3" s="22"/>
      <c r="F3" s="6"/>
      <c r="G3" s="6"/>
    </row>
    <row r="4" spans="1:7" ht="25.5" customHeight="1" x14ac:dyDescent="0.25">
      <c r="A4" s="51" t="s">
        <v>41</v>
      </c>
      <c r="B4" s="45" t="s">
        <v>43</v>
      </c>
      <c r="C4" s="35" t="s">
        <v>51</v>
      </c>
      <c r="D4" s="35" t="s">
        <v>52</v>
      </c>
      <c r="E4" s="36" t="s">
        <v>53</v>
      </c>
    </row>
    <row r="5" spans="1:7" s="39" customFormat="1" ht="11.25" x14ac:dyDescent="0.2">
      <c r="A5" s="52">
        <v>1</v>
      </c>
      <c r="B5" s="46">
        <v>2</v>
      </c>
      <c r="C5" s="41">
        <v>3</v>
      </c>
      <c r="D5" s="41">
        <v>4</v>
      </c>
      <c r="E5" s="42">
        <v>5</v>
      </c>
    </row>
    <row r="6" spans="1:7" x14ac:dyDescent="0.25">
      <c r="A6" s="11"/>
      <c r="B6" s="11" t="s">
        <v>38</v>
      </c>
      <c r="C6" s="11"/>
      <c r="D6" s="11"/>
      <c r="E6" s="10"/>
    </row>
    <row r="7" spans="1:7" x14ac:dyDescent="0.25">
      <c r="A7" s="11">
        <v>1</v>
      </c>
      <c r="B7" s="11" t="s">
        <v>44</v>
      </c>
      <c r="C7" s="11"/>
      <c r="D7" s="11"/>
      <c r="E7" s="10"/>
    </row>
    <row r="8" spans="1:7" x14ac:dyDescent="0.25">
      <c r="A8" s="29">
        <v>11</v>
      </c>
      <c r="B8" s="29" t="s">
        <v>44</v>
      </c>
      <c r="C8" s="14"/>
      <c r="D8" s="14"/>
      <c r="E8" s="10"/>
    </row>
    <row r="9" spans="1:7" x14ac:dyDescent="0.25">
      <c r="A9" s="15">
        <v>12</v>
      </c>
      <c r="B9" s="15" t="s">
        <v>45</v>
      </c>
      <c r="C9" s="14"/>
      <c r="D9" s="14"/>
      <c r="E9" s="10"/>
    </row>
    <row r="10" spans="1:7" x14ac:dyDescent="0.25">
      <c r="A10" s="15" t="s">
        <v>19</v>
      </c>
      <c r="B10" s="15"/>
      <c r="C10" s="14"/>
      <c r="D10" s="14"/>
      <c r="E10" s="10"/>
    </row>
    <row r="11" spans="1:7" x14ac:dyDescent="0.25">
      <c r="A11" s="11">
        <v>2</v>
      </c>
      <c r="B11" s="11" t="s">
        <v>46</v>
      </c>
      <c r="C11" s="14"/>
      <c r="D11" s="14"/>
      <c r="E11" s="10"/>
    </row>
    <row r="12" spans="1:7" x14ac:dyDescent="0.25">
      <c r="A12" s="14">
        <v>21</v>
      </c>
      <c r="B12" s="14" t="s">
        <v>47</v>
      </c>
      <c r="C12" s="40"/>
      <c r="D12" s="40"/>
      <c r="E12" s="40"/>
    </row>
    <row r="13" spans="1:7" x14ac:dyDescent="0.25">
      <c r="A13" s="11">
        <v>3</v>
      </c>
      <c r="B13" s="11" t="s">
        <v>48</v>
      </c>
      <c r="C13" s="40"/>
      <c r="D13" s="40"/>
      <c r="E13" s="40"/>
    </row>
    <row r="14" spans="1:7" x14ac:dyDescent="0.25">
      <c r="A14" s="14">
        <v>31</v>
      </c>
      <c r="B14" s="14" t="s">
        <v>48</v>
      </c>
      <c r="C14" s="40"/>
      <c r="D14" s="40"/>
      <c r="E14" s="40"/>
    </row>
    <row r="15" spans="1:7" x14ac:dyDescent="0.25">
      <c r="A15" s="14" t="s">
        <v>19</v>
      </c>
      <c r="B15" s="14"/>
      <c r="C15" s="40"/>
      <c r="D15" s="40"/>
      <c r="E15" s="40"/>
    </row>
    <row r="16" spans="1:7" x14ac:dyDescent="0.25">
      <c r="A16" s="28"/>
      <c r="B16" s="28"/>
      <c r="C16" s="40"/>
      <c r="D16" s="40"/>
      <c r="E16" s="40"/>
    </row>
    <row r="17" spans="1:5" x14ac:dyDescent="0.25">
      <c r="A17" s="11"/>
      <c r="B17" s="11" t="s">
        <v>39</v>
      </c>
      <c r="C17" s="40"/>
      <c r="D17" s="40"/>
      <c r="E17" s="40"/>
    </row>
    <row r="18" spans="1:5" x14ac:dyDescent="0.25">
      <c r="A18" s="11">
        <v>1</v>
      </c>
      <c r="B18" s="11" t="s">
        <v>44</v>
      </c>
      <c r="C18" s="40"/>
      <c r="D18" s="40"/>
      <c r="E18" s="40"/>
    </row>
    <row r="19" spans="1:5" x14ac:dyDescent="0.25">
      <c r="A19" s="29">
        <v>11</v>
      </c>
      <c r="B19" s="29" t="s">
        <v>44</v>
      </c>
      <c r="C19" s="40"/>
      <c r="D19" s="40"/>
      <c r="E19" s="40"/>
    </row>
    <row r="20" spans="1:5" x14ac:dyDescent="0.25">
      <c r="A20" s="15">
        <v>12</v>
      </c>
      <c r="B20" s="15" t="s">
        <v>45</v>
      </c>
      <c r="C20" s="40"/>
      <c r="D20" s="40"/>
      <c r="E20" s="40"/>
    </row>
    <row r="21" spans="1:5" x14ac:dyDescent="0.25">
      <c r="A21" s="15" t="s">
        <v>19</v>
      </c>
      <c r="B21" s="15"/>
      <c r="C21" s="40"/>
      <c r="D21" s="40"/>
      <c r="E21" s="40"/>
    </row>
    <row r="22" spans="1:5" x14ac:dyDescent="0.25">
      <c r="A22" s="11">
        <v>2</v>
      </c>
      <c r="B22" s="11" t="s">
        <v>46</v>
      </c>
      <c r="C22" s="40"/>
      <c r="D22" s="40"/>
      <c r="E22" s="40"/>
    </row>
    <row r="23" spans="1:5" x14ac:dyDescent="0.25">
      <c r="A23" s="14">
        <v>21</v>
      </c>
      <c r="B23" s="14" t="s">
        <v>47</v>
      </c>
      <c r="C23" s="40"/>
      <c r="D23" s="40"/>
      <c r="E23" s="40"/>
    </row>
    <row r="24" spans="1:5" x14ac:dyDescent="0.25">
      <c r="A24" s="11">
        <v>3</v>
      </c>
      <c r="B24" s="11" t="s">
        <v>48</v>
      </c>
      <c r="C24" s="40"/>
      <c r="D24" s="40"/>
      <c r="E24" s="40"/>
    </row>
    <row r="25" spans="1:5" x14ac:dyDescent="0.25">
      <c r="A25" s="14">
        <v>31</v>
      </c>
      <c r="B25" s="14" t="s">
        <v>48</v>
      </c>
      <c r="C25" s="40"/>
      <c r="D25" s="40"/>
      <c r="E25" s="40"/>
    </row>
    <row r="26" spans="1:5" x14ac:dyDescent="0.25">
      <c r="A26" s="14" t="s">
        <v>19</v>
      </c>
      <c r="B26" s="14"/>
      <c r="C26" s="40"/>
      <c r="D26" s="40"/>
      <c r="E26" s="40"/>
    </row>
  </sheetData>
  <mergeCells count="1">
    <mergeCell ref="B2:E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tabSelected="1" workbookViewId="0">
      <selection activeCell="G14" sqref="G14"/>
    </sheetView>
  </sheetViews>
  <sheetFormatPr defaultRowHeight="15" x14ac:dyDescent="0.25"/>
  <cols>
    <col min="1" max="1" width="39.140625" customWidth="1"/>
    <col min="2" max="2" width="42" customWidth="1"/>
    <col min="3" max="5" width="19.42578125" customWidth="1"/>
    <col min="6" max="7" width="24.28515625" customWidth="1"/>
  </cols>
  <sheetData>
    <row r="1" spans="1:7" ht="18" x14ac:dyDescent="0.25">
      <c r="A1" s="5"/>
      <c r="B1" s="5"/>
      <c r="C1" s="22"/>
      <c r="D1" s="22"/>
      <c r="E1" s="5"/>
      <c r="F1" s="6"/>
      <c r="G1" s="6"/>
    </row>
    <row r="2" spans="1:7" ht="18" customHeight="1" x14ac:dyDescent="0.25">
      <c r="A2" s="95" t="s">
        <v>13</v>
      </c>
      <c r="B2" s="95"/>
      <c r="C2" s="95"/>
      <c r="D2" s="95"/>
      <c r="E2" s="95"/>
      <c r="F2" s="30"/>
      <c r="G2" s="30"/>
    </row>
    <row r="3" spans="1:7" ht="18" x14ac:dyDescent="0.25">
      <c r="A3" s="5"/>
      <c r="B3" s="5"/>
      <c r="C3" s="22"/>
      <c r="D3" s="22"/>
      <c r="E3" s="5"/>
      <c r="F3" s="6"/>
      <c r="G3" s="6"/>
    </row>
    <row r="4" spans="1:7" ht="25.5" x14ac:dyDescent="0.25">
      <c r="A4" s="45" t="s">
        <v>49</v>
      </c>
      <c r="B4" s="45" t="s">
        <v>43</v>
      </c>
      <c r="C4" s="35" t="s">
        <v>51</v>
      </c>
      <c r="D4" s="35" t="s">
        <v>52</v>
      </c>
      <c r="E4" s="36" t="s">
        <v>53</v>
      </c>
    </row>
    <row r="5" spans="1:7" s="39" customFormat="1" ht="11.25" x14ac:dyDescent="0.2">
      <c r="A5" s="52">
        <v>1</v>
      </c>
      <c r="B5" s="46">
        <v>2</v>
      </c>
      <c r="C5" s="41">
        <v>3</v>
      </c>
      <c r="D5" s="41">
        <v>4</v>
      </c>
      <c r="E5" s="42">
        <v>5</v>
      </c>
    </row>
    <row r="6" spans="1:7" s="80" customFormat="1" x14ac:dyDescent="0.25">
      <c r="A6" s="58" t="s">
        <v>84</v>
      </c>
      <c r="B6" s="56" t="s">
        <v>88</v>
      </c>
      <c r="C6" s="89">
        <f>C7</f>
        <v>1656959.64</v>
      </c>
      <c r="D6" s="89">
        <f>E6-C6</f>
        <v>61466.160000000149</v>
      </c>
      <c r="E6" s="75">
        <f>E7</f>
        <v>1718425.8</v>
      </c>
    </row>
    <row r="7" spans="1:7" s="80" customFormat="1" x14ac:dyDescent="0.25">
      <c r="A7" s="58" t="s">
        <v>85</v>
      </c>
      <c r="B7" s="56" t="s">
        <v>89</v>
      </c>
      <c r="C7" s="89">
        <f>C8</f>
        <v>1656959.64</v>
      </c>
      <c r="D7" s="89">
        <f t="shared" ref="D7:D65" si="0">E7-C7</f>
        <v>61466.160000000149</v>
      </c>
      <c r="E7" s="75">
        <f>E8</f>
        <v>1718425.8</v>
      </c>
    </row>
    <row r="8" spans="1:7" s="80" customFormat="1" x14ac:dyDescent="0.25">
      <c r="A8" s="58" t="s">
        <v>86</v>
      </c>
      <c r="B8" s="56" t="s">
        <v>90</v>
      </c>
      <c r="C8" s="89">
        <f>C9</f>
        <v>1656959.64</v>
      </c>
      <c r="D8" s="89">
        <f t="shared" si="0"/>
        <v>61466.160000000149</v>
      </c>
      <c r="E8" s="75">
        <f>E9</f>
        <v>1718425.8</v>
      </c>
    </row>
    <row r="9" spans="1:7" s="80" customFormat="1" x14ac:dyDescent="0.25">
      <c r="A9" s="58" t="s">
        <v>87</v>
      </c>
      <c r="B9" s="56" t="s">
        <v>91</v>
      </c>
      <c r="C9" s="89">
        <f>C10+C15+C19+C45+C49+C53+C57</f>
        <v>1656959.64</v>
      </c>
      <c r="D9" s="89">
        <f t="shared" si="0"/>
        <v>61466.160000000149</v>
      </c>
      <c r="E9" s="75">
        <f>E10+E15+E19+E45+E49+E53+E57</f>
        <v>1718425.8</v>
      </c>
    </row>
    <row r="10" spans="1:7" s="80" customFormat="1" x14ac:dyDescent="0.25">
      <c r="A10" s="58" t="s">
        <v>92</v>
      </c>
      <c r="B10" s="56" t="s">
        <v>93</v>
      </c>
      <c r="C10" s="89">
        <f>C11</f>
        <v>39062.99</v>
      </c>
      <c r="D10" s="89">
        <f t="shared" si="0"/>
        <v>-805.75999999999476</v>
      </c>
      <c r="E10" s="75">
        <f>E11</f>
        <v>38257.230000000003</v>
      </c>
    </row>
    <row r="11" spans="1:7" s="80" customFormat="1" x14ac:dyDescent="0.25">
      <c r="A11" s="85" t="s">
        <v>94</v>
      </c>
      <c r="B11" s="86" t="s">
        <v>95</v>
      </c>
      <c r="C11" s="89">
        <f>C12</f>
        <v>39062.99</v>
      </c>
      <c r="D11" s="89">
        <f t="shared" si="0"/>
        <v>-805.75999999999476</v>
      </c>
      <c r="E11" s="75">
        <f>E12</f>
        <v>38257.230000000003</v>
      </c>
    </row>
    <row r="12" spans="1:7" x14ac:dyDescent="0.25">
      <c r="A12" s="83" t="s">
        <v>96</v>
      </c>
      <c r="B12" s="44" t="s">
        <v>7</v>
      </c>
      <c r="C12" s="90">
        <f>C13+C14</f>
        <v>39062.99</v>
      </c>
      <c r="D12" s="90">
        <f t="shared" si="0"/>
        <v>-805.75999999999476</v>
      </c>
      <c r="E12" s="73">
        <f>E13+E14</f>
        <v>38257.230000000003</v>
      </c>
    </row>
    <row r="13" spans="1:7" x14ac:dyDescent="0.25">
      <c r="A13" s="83">
        <v>31</v>
      </c>
      <c r="B13" s="44" t="s">
        <v>8</v>
      </c>
      <c r="C13" s="90">
        <v>530.9</v>
      </c>
      <c r="D13" s="90">
        <f t="shared" si="0"/>
        <v>0</v>
      </c>
      <c r="E13" s="73">
        <v>530.9</v>
      </c>
    </row>
    <row r="14" spans="1:7" s="82" customFormat="1" x14ac:dyDescent="0.25">
      <c r="A14" s="83">
        <v>32</v>
      </c>
      <c r="B14" s="44" t="s">
        <v>15</v>
      </c>
      <c r="C14" s="90">
        <v>38532.089999999997</v>
      </c>
      <c r="D14" s="90">
        <f t="shared" si="0"/>
        <v>-805.75999999999476</v>
      </c>
      <c r="E14" s="73">
        <v>37726.33</v>
      </c>
    </row>
    <row r="15" spans="1:7" s="80" customFormat="1" x14ac:dyDescent="0.25">
      <c r="A15" s="58" t="s">
        <v>97</v>
      </c>
      <c r="B15" s="56" t="s">
        <v>98</v>
      </c>
      <c r="C15" s="89">
        <f>C16</f>
        <v>0</v>
      </c>
      <c r="D15" s="89">
        <f t="shared" si="0"/>
        <v>805.76</v>
      </c>
      <c r="E15" s="75">
        <f>E16</f>
        <v>805.76</v>
      </c>
    </row>
    <row r="16" spans="1:7" s="87" customFormat="1" x14ac:dyDescent="0.25">
      <c r="A16" s="85" t="s">
        <v>94</v>
      </c>
      <c r="B16" s="86" t="s">
        <v>95</v>
      </c>
      <c r="C16" s="89">
        <f>C17</f>
        <v>0</v>
      </c>
      <c r="D16" s="89">
        <f t="shared" si="0"/>
        <v>805.76</v>
      </c>
      <c r="E16" s="75">
        <f>E17</f>
        <v>805.76</v>
      </c>
    </row>
    <row r="17" spans="1:5" x14ac:dyDescent="0.25">
      <c r="A17" s="83" t="s">
        <v>99</v>
      </c>
      <c r="B17" s="44" t="s">
        <v>9</v>
      </c>
      <c r="C17" s="92">
        <f>C18</f>
        <v>0</v>
      </c>
      <c r="D17" s="90">
        <f t="shared" si="0"/>
        <v>805.76</v>
      </c>
      <c r="E17" s="92">
        <f>E18</f>
        <v>805.76</v>
      </c>
    </row>
    <row r="18" spans="1:5" ht="25.5" x14ac:dyDescent="0.25">
      <c r="A18" s="83">
        <v>42</v>
      </c>
      <c r="B18" s="44" t="s">
        <v>70</v>
      </c>
      <c r="C18" s="92">
        <v>0</v>
      </c>
      <c r="D18" s="90">
        <f t="shared" si="0"/>
        <v>805.76</v>
      </c>
      <c r="E18" s="92">
        <v>805.76</v>
      </c>
    </row>
    <row r="19" spans="1:5" s="80" customFormat="1" ht="25.5" x14ac:dyDescent="0.25">
      <c r="A19" s="58" t="s">
        <v>100</v>
      </c>
      <c r="B19" s="56" t="s">
        <v>101</v>
      </c>
      <c r="C19" s="91">
        <f>C20+C23+C29+C32+C40</f>
        <v>1543580.27</v>
      </c>
      <c r="D19" s="89">
        <f t="shared" si="0"/>
        <v>56225.930000000168</v>
      </c>
      <c r="E19" s="91">
        <f>E20+E23+E29+E32+E40</f>
        <v>1599806.2000000002</v>
      </c>
    </row>
    <row r="20" spans="1:5" s="87" customFormat="1" x14ac:dyDescent="0.25">
      <c r="A20" s="85" t="s">
        <v>102</v>
      </c>
      <c r="B20" s="86" t="s">
        <v>44</v>
      </c>
      <c r="C20" s="91">
        <f>C21</f>
        <v>0</v>
      </c>
      <c r="D20" s="89">
        <f t="shared" si="0"/>
        <v>2937.5</v>
      </c>
      <c r="E20" s="91">
        <f>E21</f>
        <v>2937.5</v>
      </c>
    </row>
    <row r="21" spans="1:5" x14ac:dyDescent="0.25">
      <c r="A21" s="84" t="s">
        <v>99</v>
      </c>
      <c r="B21" s="57" t="s">
        <v>9</v>
      </c>
      <c r="C21" s="92">
        <f>C22</f>
        <v>0</v>
      </c>
      <c r="D21" s="89">
        <f t="shared" si="0"/>
        <v>2937.5</v>
      </c>
      <c r="E21" s="92">
        <f>E22</f>
        <v>2937.5</v>
      </c>
    </row>
    <row r="22" spans="1:5" ht="25.5" x14ac:dyDescent="0.25">
      <c r="A22" s="84">
        <v>42</v>
      </c>
      <c r="B22" s="57" t="s">
        <v>70</v>
      </c>
      <c r="C22" s="92">
        <v>0</v>
      </c>
      <c r="D22" s="89">
        <f t="shared" si="0"/>
        <v>2937.5</v>
      </c>
      <c r="E22" s="92">
        <v>2937.5</v>
      </c>
    </row>
    <row r="23" spans="1:5" s="87" customFormat="1" x14ac:dyDescent="0.25">
      <c r="A23" s="85" t="s">
        <v>103</v>
      </c>
      <c r="B23" s="86" t="s">
        <v>104</v>
      </c>
      <c r="C23" s="91">
        <f>C24+C27</f>
        <v>1025.5700000000002</v>
      </c>
      <c r="D23" s="89">
        <f t="shared" si="0"/>
        <v>206.53999999999974</v>
      </c>
      <c r="E23" s="91">
        <f>E24+E27</f>
        <v>1232.1099999999999</v>
      </c>
    </row>
    <row r="24" spans="1:5" s="82" customFormat="1" x14ac:dyDescent="0.25">
      <c r="A24" s="84" t="s">
        <v>96</v>
      </c>
      <c r="B24" s="57" t="s">
        <v>7</v>
      </c>
      <c r="C24" s="92">
        <f>C25</f>
        <v>290</v>
      </c>
      <c r="D24" s="89">
        <f t="shared" si="0"/>
        <v>0.68000000000000682</v>
      </c>
      <c r="E24" s="92">
        <f>E25+E26</f>
        <v>290.68</v>
      </c>
    </row>
    <row r="25" spans="1:5" x14ac:dyDescent="0.25">
      <c r="A25" s="84">
        <v>32</v>
      </c>
      <c r="B25" s="57" t="s">
        <v>15</v>
      </c>
      <c r="C25" s="92">
        <v>290</v>
      </c>
      <c r="D25" s="89">
        <f t="shared" si="0"/>
        <v>0</v>
      </c>
      <c r="E25" s="92">
        <v>290</v>
      </c>
    </row>
    <row r="26" spans="1:5" x14ac:dyDescent="0.25">
      <c r="A26" s="84">
        <v>34</v>
      </c>
      <c r="B26" s="57" t="s">
        <v>67</v>
      </c>
      <c r="C26" s="92">
        <v>0</v>
      </c>
      <c r="D26" s="89">
        <f>E26-C26</f>
        <v>0.68</v>
      </c>
      <c r="E26" s="92">
        <v>0.68</v>
      </c>
    </row>
    <row r="27" spans="1:5" x14ac:dyDescent="0.25">
      <c r="A27" s="84" t="s">
        <v>99</v>
      </c>
      <c r="B27" s="57" t="s">
        <v>9</v>
      </c>
      <c r="C27" s="92">
        <f>C28</f>
        <v>735.57</v>
      </c>
      <c r="D27" s="89">
        <f t="shared" si="0"/>
        <v>205.8599999999999</v>
      </c>
      <c r="E27" s="92">
        <f>E28</f>
        <v>941.43</v>
      </c>
    </row>
    <row r="28" spans="1:5" ht="25.5" x14ac:dyDescent="0.25">
      <c r="A28" s="84">
        <v>42</v>
      </c>
      <c r="B28" s="57" t="s">
        <v>70</v>
      </c>
      <c r="C28" s="92">
        <v>735.57</v>
      </c>
      <c r="D28" s="89">
        <f t="shared" si="0"/>
        <v>205.8599999999999</v>
      </c>
      <c r="E28" s="92">
        <v>941.43</v>
      </c>
    </row>
    <row r="29" spans="1:5" s="87" customFormat="1" x14ac:dyDescent="0.25">
      <c r="A29" s="85" t="s">
        <v>106</v>
      </c>
      <c r="B29" s="86" t="s">
        <v>71</v>
      </c>
      <c r="C29" s="91">
        <f>C30</f>
        <v>8555.23</v>
      </c>
      <c r="D29" s="89">
        <f t="shared" si="0"/>
        <v>146.53000000000065</v>
      </c>
      <c r="E29" s="91">
        <f>E30</f>
        <v>8701.76</v>
      </c>
    </row>
    <row r="30" spans="1:5" x14ac:dyDescent="0.25">
      <c r="A30" s="84" t="s">
        <v>96</v>
      </c>
      <c r="B30" s="57" t="s">
        <v>7</v>
      </c>
      <c r="C30" s="92">
        <f>C31</f>
        <v>8555.23</v>
      </c>
      <c r="D30" s="89">
        <f t="shared" si="0"/>
        <v>146.53000000000065</v>
      </c>
      <c r="E30" s="92">
        <f>E31</f>
        <v>8701.76</v>
      </c>
    </row>
    <row r="31" spans="1:5" x14ac:dyDescent="0.25">
      <c r="A31" s="84">
        <v>32</v>
      </c>
      <c r="B31" s="57" t="s">
        <v>15</v>
      </c>
      <c r="C31" s="92">
        <v>8555.23</v>
      </c>
      <c r="D31" s="89">
        <f t="shared" si="0"/>
        <v>146.53000000000065</v>
      </c>
      <c r="E31" s="92">
        <v>8701.76</v>
      </c>
    </row>
    <row r="32" spans="1:5" s="87" customFormat="1" x14ac:dyDescent="0.25">
      <c r="A32" s="85" t="s">
        <v>105</v>
      </c>
      <c r="B32" s="86" t="s">
        <v>73</v>
      </c>
      <c r="C32" s="91">
        <f>C33+C38</f>
        <v>1532997.83</v>
      </c>
      <c r="D32" s="89">
        <f t="shared" si="0"/>
        <v>52920.280000000028</v>
      </c>
      <c r="E32" s="91">
        <f>E33+E38</f>
        <v>1585918.11</v>
      </c>
    </row>
    <row r="33" spans="1:5" x14ac:dyDescent="0.25">
      <c r="A33" s="84" t="s">
        <v>96</v>
      </c>
      <c r="B33" s="57" t="s">
        <v>7</v>
      </c>
      <c r="C33" s="92">
        <f>SUM(C34:C37)</f>
        <v>1532397.83</v>
      </c>
      <c r="D33" s="89">
        <f t="shared" si="0"/>
        <v>45645.949999999953</v>
      </c>
      <c r="E33" s="92">
        <f>SUM(E34:E37)</f>
        <v>1578043.78</v>
      </c>
    </row>
    <row r="34" spans="1:5" x14ac:dyDescent="0.25">
      <c r="A34" s="84">
        <v>31</v>
      </c>
      <c r="B34" s="57" t="s">
        <v>8</v>
      </c>
      <c r="C34" s="92">
        <v>1453241.58</v>
      </c>
      <c r="D34" s="89">
        <f t="shared" si="0"/>
        <v>43012.530000000028</v>
      </c>
      <c r="E34" s="92">
        <v>1496254.11</v>
      </c>
    </row>
    <row r="35" spans="1:5" x14ac:dyDescent="0.25">
      <c r="A35" s="84">
        <v>32</v>
      </c>
      <c r="B35" s="57" t="s">
        <v>15</v>
      </c>
      <c r="C35" s="92">
        <v>66301.3</v>
      </c>
      <c r="D35" s="89">
        <f t="shared" si="0"/>
        <v>2260.3799999999901</v>
      </c>
      <c r="E35" s="92">
        <v>68561.679999999993</v>
      </c>
    </row>
    <row r="36" spans="1:5" ht="25.5" x14ac:dyDescent="0.25">
      <c r="A36" s="84">
        <v>37</v>
      </c>
      <c r="B36" s="57" t="s">
        <v>108</v>
      </c>
      <c r="C36" s="92">
        <v>12300</v>
      </c>
      <c r="D36" s="89">
        <f t="shared" si="0"/>
        <v>419.88999999999942</v>
      </c>
      <c r="E36" s="92">
        <v>12719.89</v>
      </c>
    </row>
    <row r="37" spans="1:5" ht="25.5" x14ac:dyDescent="0.25">
      <c r="A37" s="84">
        <v>38</v>
      </c>
      <c r="B37" s="57" t="s">
        <v>69</v>
      </c>
      <c r="C37" s="92">
        <v>554.95000000000005</v>
      </c>
      <c r="D37" s="89">
        <f t="shared" si="0"/>
        <v>-46.850000000000023</v>
      </c>
      <c r="E37" s="92">
        <v>508.1</v>
      </c>
    </row>
    <row r="38" spans="1:5" x14ac:dyDescent="0.25">
      <c r="A38" s="84" t="s">
        <v>99</v>
      </c>
      <c r="B38" s="57" t="s">
        <v>9</v>
      </c>
      <c r="C38" s="92">
        <f>C39</f>
        <v>600</v>
      </c>
      <c r="D38" s="89">
        <f t="shared" si="0"/>
        <v>7274.33</v>
      </c>
      <c r="E38" s="92">
        <f>E39</f>
        <v>7874.33</v>
      </c>
    </row>
    <row r="39" spans="1:5" ht="25.5" x14ac:dyDescent="0.25">
      <c r="A39" s="84">
        <v>42</v>
      </c>
      <c r="B39" s="57" t="s">
        <v>70</v>
      </c>
      <c r="C39" s="92">
        <v>600</v>
      </c>
      <c r="D39" s="89">
        <f t="shared" si="0"/>
        <v>7274.33</v>
      </c>
      <c r="E39" s="92">
        <v>7874.33</v>
      </c>
    </row>
    <row r="40" spans="1:5" s="87" customFormat="1" x14ac:dyDescent="0.25">
      <c r="A40" s="85" t="s">
        <v>107</v>
      </c>
      <c r="B40" s="86" t="s">
        <v>76</v>
      </c>
      <c r="C40" s="91">
        <f>C41+C43</f>
        <v>1001.64</v>
      </c>
      <c r="D40" s="89">
        <f t="shared" si="0"/>
        <v>15.080000000000041</v>
      </c>
      <c r="E40" s="91">
        <f>E41+E43</f>
        <v>1016.72</v>
      </c>
    </row>
    <row r="41" spans="1:5" x14ac:dyDescent="0.25">
      <c r="A41" s="84" t="s">
        <v>96</v>
      </c>
      <c r="B41" s="57" t="s">
        <v>7</v>
      </c>
      <c r="C41" s="92">
        <f>C42</f>
        <v>0</v>
      </c>
      <c r="D41" s="89">
        <f t="shared" si="0"/>
        <v>235.01</v>
      </c>
      <c r="E41" s="92">
        <f>E42</f>
        <v>235.01</v>
      </c>
    </row>
    <row r="42" spans="1:5" x14ac:dyDescent="0.25">
      <c r="A42" s="84">
        <v>32</v>
      </c>
      <c r="B42" s="57" t="s">
        <v>15</v>
      </c>
      <c r="C42" s="92">
        <v>0</v>
      </c>
      <c r="D42" s="89">
        <f t="shared" si="0"/>
        <v>235.01</v>
      </c>
      <c r="E42" s="92">
        <v>235.01</v>
      </c>
    </row>
    <row r="43" spans="1:5" x14ac:dyDescent="0.25">
      <c r="A43" s="84" t="s">
        <v>99</v>
      </c>
      <c r="B43" s="57" t="s">
        <v>9</v>
      </c>
      <c r="C43" s="92">
        <f>C44</f>
        <v>1001.64</v>
      </c>
      <c r="D43" s="89">
        <f t="shared" si="0"/>
        <v>-219.92999999999995</v>
      </c>
      <c r="E43" s="92">
        <f>E44</f>
        <v>781.71</v>
      </c>
    </row>
    <row r="44" spans="1:5" ht="25.5" x14ac:dyDescent="0.25">
      <c r="A44" s="84">
        <v>42</v>
      </c>
      <c r="B44" s="57" t="s">
        <v>70</v>
      </c>
      <c r="C44" s="92">
        <v>1001.64</v>
      </c>
      <c r="D44" s="89">
        <f t="shared" si="0"/>
        <v>-219.92999999999995</v>
      </c>
      <c r="E44" s="92">
        <v>781.71</v>
      </c>
    </row>
    <row r="45" spans="1:5" s="80" customFormat="1" x14ac:dyDescent="0.25">
      <c r="A45" s="56" t="s">
        <v>109</v>
      </c>
      <c r="B45" s="56" t="s">
        <v>110</v>
      </c>
      <c r="C45" s="91">
        <f>C46</f>
        <v>2773.97</v>
      </c>
      <c r="D45" s="89">
        <f t="shared" si="0"/>
        <v>0</v>
      </c>
      <c r="E45" s="91">
        <f>E46</f>
        <v>2773.97</v>
      </c>
    </row>
    <row r="46" spans="1:5" s="87" customFormat="1" x14ac:dyDescent="0.25">
      <c r="A46" s="85" t="s">
        <v>111</v>
      </c>
      <c r="B46" s="86" t="s">
        <v>74</v>
      </c>
      <c r="C46" s="91">
        <f>C47</f>
        <v>2773.97</v>
      </c>
      <c r="D46" s="89">
        <f t="shared" si="0"/>
        <v>0</v>
      </c>
      <c r="E46" s="91">
        <f>E47</f>
        <v>2773.97</v>
      </c>
    </row>
    <row r="47" spans="1:5" x14ac:dyDescent="0.25">
      <c r="A47" s="84" t="s">
        <v>96</v>
      </c>
      <c r="B47" s="57" t="s">
        <v>7</v>
      </c>
      <c r="C47" s="92">
        <f>C48</f>
        <v>2773.97</v>
      </c>
      <c r="D47" s="89">
        <f t="shared" si="0"/>
        <v>0</v>
      </c>
      <c r="E47" s="92">
        <f>E48</f>
        <v>2773.97</v>
      </c>
    </row>
    <row r="48" spans="1:5" x14ac:dyDescent="0.25">
      <c r="A48" s="84">
        <v>32</v>
      </c>
      <c r="B48" s="57" t="s">
        <v>15</v>
      </c>
      <c r="C48" s="92">
        <v>2773.97</v>
      </c>
      <c r="D48" s="89">
        <f t="shared" si="0"/>
        <v>0</v>
      </c>
      <c r="E48" s="92">
        <v>2773.97</v>
      </c>
    </row>
    <row r="49" spans="1:5" s="88" customFormat="1" x14ac:dyDescent="0.25">
      <c r="A49" s="56" t="s">
        <v>112</v>
      </c>
      <c r="B49" s="56" t="s">
        <v>113</v>
      </c>
      <c r="C49" s="91">
        <f>C50</f>
        <v>150</v>
      </c>
      <c r="D49" s="89">
        <f t="shared" si="0"/>
        <v>0</v>
      </c>
      <c r="E49" s="91">
        <f>E50</f>
        <v>150</v>
      </c>
    </row>
    <row r="50" spans="1:5" s="93" customFormat="1" x14ac:dyDescent="0.25">
      <c r="A50" s="85" t="s">
        <v>111</v>
      </c>
      <c r="B50" s="86" t="s">
        <v>74</v>
      </c>
      <c r="C50" s="91">
        <f>C51</f>
        <v>150</v>
      </c>
      <c r="D50" s="89">
        <f t="shared" si="0"/>
        <v>0</v>
      </c>
      <c r="E50" s="91">
        <f>E51</f>
        <v>150</v>
      </c>
    </row>
    <row r="51" spans="1:5" x14ac:dyDescent="0.25">
      <c r="A51" s="84" t="s">
        <v>96</v>
      </c>
      <c r="B51" s="57" t="s">
        <v>7</v>
      </c>
      <c r="C51" s="92">
        <f>C52</f>
        <v>150</v>
      </c>
      <c r="D51" s="89">
        <f t="shared" si="0"/>
        <v>0</v>
      </c>
      <c r="E51" s="92">
        <f>E52</f>
        <v>150</v>
      </c>
    </row>
    <row r="52" spans="1:5" x14ac:dyDescent="0.25">
      <c r="A52" s="84">
        <v>32</v>
      </c>
      <c r="B52" s="57" t="s">
        <v>15</v>
      </c>
      <c r="C52" s="92">
        <v>150</v>
      </c>
      <c r="D52" s="89">
        <f t="shared" si="0"/>
        <v>0</v>
      </c>
      <c r="E52" s="92">
        <v>150</v>
      </c>
    </row>
    <row r="53" spans="1:5" s="88" customFormat="1" x14ac:dyDescent="0.25">
      <c r="A53" s="56" t="s">
        <v>114</v>
      </c>
      <c r="B53" s="56" t="s">
        <v>115</v>
      </c>
      <c r="C53" s="91">
        <f>C54</f>
        <v>56399.98</v>
      </c>
      <c r="D53" s="89">
        <f t="shared" si="0"/>
        <v>0</v>
      </c>
      <c r="E53" s="91">
        <f>E54</f>
        <v>56399.98</v>
      </c>
    </row>
    <row r="54" spans="1:5" s="87" customFormat="1" x14ac:dyDescent="0.25">
      <c r="A54" s="85" t="s">
        <v>105</v>
      </c>
      <c r="B54" s="86" t="s">
        <v>73</v>
      </c>
      <c r="C54" s="91">
        <f>C55</f>
        <v>56399.98</v>
      </c>
      <c r="D54" s="89">
        <f t="shared" si="0"/>
        <v>0</v>
      </c>
      <c r="E54" s="91">
        <f>E55</f>
        <v>56399.98</v>
      </c>
    </row>
    <row r="55" spans="1:5" x14ac:dyDescent="0.25">
      <c r="A55" s="84" t="s">
        <v>96</v>
      </c>
      <c r="B55" s="57" t="s">
        <v>7</v>
      </c>
      <c r="C55" s="92">
        <f>C56</f>
        <v>56399.98</v>
      </c>
      <c r="D55" s="89">
        <f t="shared" si="0"/>
        <v>0</v>
      </c>
      <c r="E55" s="92">
        <f>E56</f>
        <v>56399.98</v>
      </c>
    </row>
    <row r="56" spans="1:5" x14ac:dyDescent="0.25">
      <c r="A56" s="84">
        <v>32</v>
      </c>
      <c r="B56" s="57" t="s">
        <v>15</v>
      </c>
      <c r="C56" s="92">
        <v>56399.98</v>
      </c>
      <c r="D56" s="89">
        <f t="shared" si="0"/>
        <v>0</v>
      </c>
      <c r="E56" s="92">
        <v>56399.98</v>
      </c>
    </row>
    <row r="57" spans="1:5" s="80" customFormat="1" x14ac:dyDescent="0.25">
      <c r="A57" s="56" t="s">
        <v>116</v>
      </c>
      <c r="B57" s="56" t="s">
        <v>117</v>
      </c>
      <c r="C57" s="91">
        <f>C58+C62</f>
        <v>14992.43</v>
      </c>
      <c r="D57" s="89">
        <f t="shared" si="0"/>
        <v>5240.2299999999996</v>
      </c>
      <c r="E57" s="91">
        <f>E58+E62</f>
        <v>20232.66</v>
      </c>
    </row>
    <row r="58" spans="1:5" s="87" customFormat="1" x14ac:dyDescent="0.25">
      <c r="A58" s="85" t="s">
        <v>102</v>
      </c>
      <c r="B58" s="86" t="s">
        <v>44</v>
      </c>
      <c r="C58" s="91">
        <f>C59</f>
        <v>2836.4300000000003</v>
      </c>
      <c r="D58" s="89">
        <f t="shared" si="0"/>
        <v>1188.23</v>
      </c>
      <c r="E58" s="91">
        <f>E59</f>
        <v>4024.6600000000003</v>
      </c>
    </row>
    <row r="59" spans="1:5" x14ac:dyDescent="0.25">
      <c r="A59" s="84" t="s">
        <v>96</v>
      </c>
      <c r="B59" s="57" t="s">
        <v>7</v>
      </c>
      <c r="C59" s="92">
        <f>C60+C61</f>
        <v>2836.4300000000003</v>
      </c>
      <c r="D59" s="89">
        <f t="shared" si="0"/>
        <v>1188.23</v>
      </c>
      <c r="E59" s="92">
        <f>E60+E61</f>
        <v>4024.6600000000003</v>
      </c>
    </row>
    <row r="60" spans="1:5" x14ac:dyDescent="0.25">
      <c r="A60" s="84">
        <v>31</v>
      </c>
      <c r="B60" s="57" t="s">
        <v>8</v>
      </c>
      <c r="C60" s="92">
        <v>2126.96</v>
      </c>
      <c r="D60" s="89">
        <f t="shared" si="0"/>
        <v>643.07000000000016</v>
      </c>
      <c r="E60" s="92">
        <v>2770.03</v>
      </c>
    </row>
    <row r="61" spans="1:5" x14ac:dyDescent="0.25">
      <c r="A61" s="84">
        <v>32</v>
      </c>
      <c r="B61" s="57" t="s">
        <v>15</v>
      </c>
      <c r="C61" s="92">
        <v>709.47</v>
      </c>
      <c r="D61" s="89">
        <f t="shared" si="0"/>
        <v>545.16000000000008</v>
      </c>
      <c r="E61" s="92">
        <v>1254.6300000000001</v>
      </c>
    </row>
    <row r="62" spans="1:5" s="87" customFormat="1" x14ac:dyDescent="0.25">
      <c r="A62" s="85" t="s">
        <v>111</v>
      </c>
      <c r="B62" s="86" t="s">
        <v>74</v>
      </c>
      <c r="C62" s="91">
        <f>C63</f>
        <v>12156</v>
      </c>
      <c r="D62" s="89">
        <f t="shared" si="0"/>
        <v>4052</v>
      </c>
      <c r="E62" s="91">
        <f>E63</f>
        <v>16208</v>
      </c>
    </row>
    <row r="63" spans="1:5" x14ac:dyDescent="0.25">
      <c r="A63" s="84" t="s">
        <v>96</v>
      </c>
      <c r="B63" s="57" t="s">
        <v>7</v>
      </c>
      <c r="C63" s="92">
        <f>C64+C65</f>
        <v>12156</v>
      </c>
      <c r="D63" s="89">
        <f t="shared" si="0"/>
        <v>4052</v>
      </c>
      <c r="E63" s="92">
        <f>E64+E65</f>
        <v>16208</v>
      </c>
    </row>
    <row r="64" spans="1:5" x14ac:dyDescent="0.25">
      <c r="A64" s="84">
        <v>31</v>
      </c>
      <c r="B64" s="57" t="s">
        <v>8</v>
      </c>
      <c r="C64" s="92">
        <v>12156</v>
      </c>
      <c r="D64" s="89">
        <f t="shared" si="0"/>
        <v>3951.6800000000003</v>
      </c>
      <c r="E64" s="92">
        <v>16107.68</v>
      </c>
    </row>
    <row r="65" spans="1:5" x14ac:dyDescent="0.25">
      <c r="A65" s="84">
        <v>32</v>
      </c>
      <c r="B65" s="57" t="s">
        <v>15</v>
      </c>
      <c r="C65" s="92">
        <v>0</v>
      </c>
      <c r="D65" s="89">
        <f t="shared" si="0"/>
        <v>100.32</v>
      </c>
      <c r="E65" s="92">
        <v>100.32</v>
      </c>
    </row>
  </sheetData>
  <mergeCells count="1">
    <mergeCell ref="A2:E2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5</vt:i4>
      </vt:variant>
    </vt:vector>
  </HeadingPairs>
  <TitlesOfParts>
    <vt:vector size="12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POSEBNI DIO</vt:lpstr>
      <vt:lpstr>' Račun financiranja-ekonomska'!Podrucje_ispisa</vt:lpstr>
      <vt:lpstr>' Račun financiranja-izvori'!Podrucje_ispisa</vt:lpstr>
      <vt:lpstr>' Račun prihoda i rashoda-ekonom'!Podrucje_ispisa</vt:lpstr>
      <vt:lpstr>' Račun prihoda i rashoda-izvori'!Podrucje_ispisa</vt:lpstr>
      <vt:lpstr>' Račun rashoda-funkcija'!Podrucje_ispisa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admin</cp:lastModifiedBy>
  <cp:lastPrinted>2025-11-11T10:11:29Z</cp:lastPrinted>
  <dcterms:created xsi:type="dcterms:W3CDTF">2022-08-12T12:51:27Z</dcterms:created>
  <dcterms:modified xsi:type="dcterms:W3CDTF">2025-11-11T10:12:02Z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