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30" activeTab="3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rashoda'!$A$1:$G$76</definedName>
    <definedName name="_xlnm.Print_Area" localSheetId="0">' Sažetak'!$A$1:$J$42</definedName>
    <definedName name="_xlnm.Print_Area" localSheetId="3">'Posebni dio'!$A$1:$G$35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6" l="1"/>
  <c r="G78" i="6"/>
  <c r="G73" i="6" s="1"/>
  <c r="G75" i="6"/>
  <c r="G74" i="6"/>
  <c r="G71" i="6"/>
  <c r="G70" i="6" s="1"/>
  <c r="G69" i="6" s="1"/>
  <c r="G67" i="6"/>
  <c r="G66" i="6"/>
  <c r="G65" i="6" s="1"/>
  <c r="G62" i="6"/>
  <c r="G61" i="6"/>
  <c r="G58" i="6"/>
  <c r="G57" i="6" s="1"/>
  <c r="G56" i="6" s="1"/>
  <c r="G54" i="6"/>
  <c r="G53" i="6"/>
  <c r="G52" i="6" s="1"/>
  <c r="G50" i="6"/>
  <c r="G49" i="6"/>
  <c r="G48" i="6"/>
  <c r="G45" i="6"/>
  <c r="G44" i="6"/>
  <c r="G41" i="6"/>
  <c r="G40" i="6"/>
  <c r="G39" i="6" s="1"/>
  <c r="G37" i="6"/>
  <c r="G35" i="6"/>
  <c r="G34" i="6"/>
  <c r="G32" i="6"/>
  <c r="G26" i="6"/>
  <c r="G25" i="6"/>
  <c r="G23" i="6"/>
  <c r="G22" i="6" s="1"/>
  <c r="G20" i="6"/>
  <c r="G18" i="6"/>
  <c r="G17" i="6"/>
  <c r="G16" i="6" s="1"/>
  <c r="G12" i="6"/>
  <c r="G11" i="6"/>
  <c r="G10" i="6"/>
  <c r="F79" i="6"/>
  <c r="F78" i="6"/>
  <c r="F73" i="6" s="1"/>
  <c r="F75" i="6"/>
  <c r="F74" i="6"/>
  <c r="F71" i="6"/>
  <c r="F70" i="6" s="1"/>
  <c r="F69" i="6" s="1"/>
  <c r="F67" i="6"/>
  <c r="F66" i="6"/>
  <c r="F65" i="6" s="1"/>
  <c r="F62" i="6"/>
  <c r="F61" i="6"/>
  <c r="F58" i="6"/>
  <c r="F57" i="6" s="1"/>
  <c r="F56" i="6" s="1"/>
  <c r="F54" i="6"/>
  <c r="F53" i="6"/>
  <c r="F52" i="6" s="1"/>
  <c r="F50" i="6"/>
  <c r="F49" i="6"/>
  <c r="F48" i="6"/>
  <c r="F45" i="6"/>
  <c r="F44" i="6"/>
  <c r="F41" i="6"/>
  <c r="F40" i="6"/>
  <c r="F39" i="6" s="1"/>
  <c r="F37" i="6"/>
  <c r="F35" i="6"/>
  <c r="F34" i="6"/>
  <c r="F32" i="6"/>
  <c r="F26" i="6"/>
  <c r="F25" i="6"/>
  <c r="F23" i="6"/>
  <c r="F22" i="6" s="1"/>
  <c r="F20" i="6"/>
  <c r="F18" i="6"/>
  <c r="F17" i="6"/>
  <c r="F16" i="6" s="1"/>
  <c r="F12" i="6"/>
  <c r="F11" i="6"/>
  <c r="F10" i="6"/>
  <c r="F9" i="6" s="1"/>
  <c r="F8" i="6" s="1"/>
  <c r="F7" i="6" s="1"/>
  <c r="F6" i="6" s="1"/>
  <c r="E79" i="6"/>
  <c r="E78" i="6" s="1"/>
  <c r="E75" i="6"/>
  <c r="E74" i="6" s="1"/>
  <c r="E71" i="6"/>
  <c r="E70" i="6"/>
  <c r="E69" i="6"/>
  <c r="E67" i="6"/>
  <c r="E66" i="6" s="1"/>
  <c r="E65" i="6" s="1"/>
  <c r="E62" i="6"/>
  <c r="E61" i="6"/>
  <c r="E58" i="6"/>
  <c r="E57" i="6" s="1"/>
  <c r="E54" i="6"/>
  <c r="E53" i="6" s="1"/>
  <c r="E52" i="6" s="1"/>
  <c r="E50" i="6"/>
  <c r="E49" i="6"/>
  <c r="E48" i="6" s="1"/>
  <c r="E45" i="6"/>
  <c r="E44" i="6"/>
  <c r="E41" i="6"/>
  <c r="E40" i="6" s="1"/>
  <c r="E39" i="6" s="1"/>
  <c r="E37" i="6"/>
  <c r="E35" i="6"/>
  <c r="E32" i="6"/>
  <c r="E26" i="6"/>
  <c r="E25" i="6" s="1"/>
  <c r="E23" i="6"/>
  <c r="E22" i="6"/>
  <c r="E20" i="6"/>
  <c r="E18" i="6"/>
  <c r="E17" i="6" s="1"/>
  <c r="E12" i="6"/>
  <c r="E11" i="6" s="1"/>
  <c r="E10" i="6" s="1"/>
  <c r="D12" i="6"/>
  <c r="D11" i="6" s="1"/>
  <c r="D10" i="6" s="1"/>
  <c r="D79" i="6"/>
  <c r="D78" i="6" s="1"/>
  <c r="D75" i="6"/>
  <c r="D74" i="6"/>
  <c r="D71" i="6"/>
  <c r="D70" i="6" s="1"/>
  <c r="D69" i="6" s="1"/>
  <c r="D67" i="6"/>
  <c r="D66" i="6"/>
  <c r="D65" i="6" s="1"/>
  <c r="D62" i="6"/>
  <c r="D61" i="6"/>
  <c r="D58" i="6"/>
  <c r="D57" i="6" s="1"/>
  <c r="D54" i="6"/>
  <c r="D53" i="6"/>
  <c r="D52" i="6" s="1"/>
  <c r="D50" i="6"/>
  <c r="D49" i="6" s="1"/>
  <c r="D48" i="6" s="1"/>
  <c r="D45" i="6"/>
  <c r="D44" i="6"/>
  <c r="D41" i="6"/>
  <c r="D40" i="6"/>
  <c r="D37" i="6"/>
  <c r="D35" i="6"/>
  <c r="D34" i="6" s="1"/>
  <c r="D32" i="6"/>
  <c r="D26" i="6"/>
  <c r="D25" i="6" s="1"/>
  <c r="D23" i="6"/>
  <c r="D22" i="6" s="1"/>
  <c r="D20" i="6"/>
  <c r="D18" i="6"/>
  <c r="C6" i="6"/>
  <c r="C7" i="6"/>
  <c r="C8" i="6"/>
  <c r="C9" i="6"/>
  <c r="C16" i="6"/>
  <c r="C73" i="6"/>
  <c r="C74" i="6"/>
  <c r="C78" i="6"/>
  <c r="C79" i="6"/>
  <c r="C75" i="6"/>
  <c r="C69" i="6"/>
  <c r="C70" i="6"/>
  <c r="C71" i="6"/>
  <c r="C65" i="6"/>
  <c r="C66" i="6"/>
  <c r="C67" i="6"/>
  <c r="C56" i="6"/>
  <c r="C61" i="6"/>
  <c r="C62" i="6"/>
  <c r="C57" i="6"/>
  <c r="C58" i="6"/>
  <c r="C52" i="6"/>
  <c r="C53" i="6"/>
  <c r="C54" i="6"/>
  <c r="C48" i="6"/>
  <c r="C49" i="6"/>
  <c r="C50" i="6"/>
  <c r="C39" i="6"/>
  <c r="C44" i="6"/>
  <c r="C45" i="6"/>
  <c r="C41" i="6"/>
  <c r="C40" i="6" s="1"/>
  <c r="C34" i="6"/>
  <c r="C37" i="6"/>
  <c r="C35" i="6"/>
  <c r="C25" i="6"/>
  <c r="C32" i="6"/>
  <c r="C26" i="6"/>
  <c r="C22" i="6"/>
  <c r="C23" i="6"/>
  <c r="C17" i="6"/>
  <c r="C20" i="6"/>
  <c r="C18" i="6"/>
  <c r="C10" i="6"/>
  <c r="C11" i="6"/>
  <c r="C12" i="6"/>
  <c r="G18" i="4"/>
  <c r="G17" i="4"/>
  <c r="G15" i="4"/>
  <c r="G10" i="4"/>
  <c r="G9" i="4"/>
  <c r="G8" i="4"/>
  <c r="F18" i="4"/>
  <c r="F17" i="4"/>
  <c r="F15" i="4"/>
  <c r="F10" i="4"/>
  <c r="F9" i="4"/>
  <c r="F8" i="4"/>
  <c r="G30" i="4"/>
  <c r="G24" i="4"/>
  <c r="G23" i="4" s="1"/>
  <c r="F30" i="4"/>
  <c r="F24" i="4"/>
  <c r="F23" i="4" s="1"/>
  <c r="G50" i="4"/>
  <c r="G48" i="4"/>
  <c r="G45" i="4"/>
  <c r="G43" i="4"/>
  <c r="G41" i="4"/>
  <c r="G38" i="4" s="1"/>
  <c r="G39" i="4"/>
  <c r="F50" i="4"/>
  <c r="F48" i="4"/>
  <c r="F45" i="4"/>
  <c r="F43" i="4"/>
  <c r="F41" i="4"/>
  <c r="F38" i="4" s="1"/>
  <c r="F39" i="4"/>
  <c r="G65" i="4"/>
  <c r="G62" i="4"/>
  <c r="G60" i="4"/>
  <c r="G58" i="4"/>
  <c r="G56" i="4"/>
  <c r="G55" i="4"/>
  <c r="F65" i="4"/>
  <c r="F62" i="4"/>
  <c r="F60" i="4"/>
  <c r="F58" i="4"/>
  <c r="F56" i="4"/>
  <c r="F55" i="4"/>
  <c r="E74" i="4"/>
  <c r="E73" i="4"/>
  <c r="E50" i="4"/>
  <c r="E48" i="4"/>
  <c r="E45" i="4"/>
  <c r="E43" i="4"/>
  <c r="E41" i="4"/>
  <c r="E39" i="4"/>
  <c r="E10" i="4"/>
  <c r="E9" i="4" s="1"/>
  <c r="G9" i="6" l="1"/>
  <c r="G8" i="6" s="1"/>
  <c r="G7" i="6" s="1"/>
  <c r="G6" i="6" s="1"/>
  <c r="E34" i="6"/>
  <c r="E16" i="6" s="1"/>
  <c r="E73" i="6"/>
  <c r="E56" i="6"/>
  <c r="D73" i="6"/>
  <c r="D56" i="6"/>
  <c r="D39" i="6"/>
  <c r="D17" i="6"/>
  <c r="D16" i="6" s="1"/>
  <c r="E38" i="4"/>
  <c r="E55" i="4"/>
  <c r="E65" i="4"/>
  <c r="E62" i="4"/>
  <c r="E60" i="4"/>
  <c r="E58" i="4"/>
  <c r="E56" i="4"/>
  <c r="E9" i="6" l="1"/>
  <c r="E8" i="6" s="1"/>
  <c r="E7" i="6" s="1"/>
  <c r="E6" i="6" s="1"/>
  <c r="D9" i="6"/>
  <c r="D8" i="6" s="1"/>
  <c r="D7" i="6" s="1"/>
  <c r="D6" i="6" s="1"/>
  <c r="E30" i="4"/>
  <c r="E24" i="4"/>
  <c r="E23" i="4" l="1"/>
  <c r="E18" i="4"/>
  <c r="E17" i="4" s="1"/>
  <c r="E8" i="4" s="1"/>
  <c r="E15" i="4"/>
  <c r="C38" i="4" l="1"/>
  <c r="D73" i="4"/>
  <c r="D74" i="4"/>
  <c r="D55" i="4"/>
  <c r="D56" i="4"/>
  <c r="D58" i="4"/>
  <c r="D60" i="4"/>
  <c r="D62" i="4"/>
  <c r="D65" i="4"/>
  <c r="D38" i="4"/>
  <c r="D39" i="4"/>
  <c r="D41" i="4"/>
  <c r="D43" i="4"/>
  <c r="D45" i="4"/>
  <c r="D48" i="4"/>
  <c r="D50" i="4"/>
  <c r="D23" i="4"/>
  <c r="D24" i="4"/>
  <c r="D30" i="4"/>
  <c r="D15" i="4"/>
  <c r="D17" i="4"/>
  <c r="D18" i="4"/>
  <c r="D10" i="4"/>
  <c r="D9" i="4" s="1"/>
  <c r="D8" i="4" s="1"/>
  <c r="C73" i="4"/>
  <c r="C74" i="4"/>
  <c r="C55" i="4"/>
  <c r="C65" i="4"/>
  <c r="C62" i="4"/>
  <c r="C60" i="4"/>
  <c r="C58" i="4"/>
  <c r="C56" i="4"/>
  <c r="C8" i="4"/>
  <c r="C50" i="4"/>
  <c r="C48" i="4"/>
  <c r="C45" i="4"/>
  <c r="C43" i="4"/>
  <c r="C41" i="4"/>
  <c r="C39" i="4"/>
  <c r="C23" i="4"/>
  <c r="C24" i="4"/>
  <c r="C30" i="4"/>
  <c r="C9" i="4"/>
  <c r="C10" i="4"/>
  <c r="C15" i="4"/>
  <c r="C17" i="4"/>
  <c r="C18" i="4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F16" i="2" s="1"/>
  <c r="J16" i="2" l="1"/>
  <c r="I16" i="2"/>
  <c r="H16" i="2"/>
  <c r="G16" i="2"/>
  <c r="G25" i="2" s="1"/>
  <c r="G32" i="2" s="1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<sst xmlns="http://schemas.openxmlformats.org/spreadsheetml/2006/main" count="306" uniqueCount="129">
  <si>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</si>
  <si>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</si>
  <si>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</si>
  <si>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</si>
  <si>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</si>
  <si>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</si>
  <si>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</si>
  <si>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</si>
  <si>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</si>
  <si>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</si>
  <si>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</si>
  <si>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</si>
  <si>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</si>
  <si>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</si>
  <si>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</si>
  <si>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</si>
  <si>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</si>
  <si>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</si>
  <si>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</si>
  <si>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</si>
  <si>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</si>
  <si>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</si>
  <si>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</si>
  <si>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</si>
  <si>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</si>
  <si>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</si>
  <si>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</si>
  <si>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</si>
  <si>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</si>
  <si>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</si>
  <si>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</si>
  <si>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</si>
  <si>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</si>
  <si>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</si>
  <si>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</si>
  <si>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</si>
  <si>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</si>
  <si>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</si>
  <si>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</si>
  <si>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</si>
  <si>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</si>
  <si>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</si>
  <si>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</si>
  <si>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</si>
  <si>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</si>
  <si>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</si>
  <si>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</si>
  <si>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</si>
  <si>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</si>
  <si>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</si>
  <si>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</si>
  <si>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</si>
  <si>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</si>
  <si>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</si>
  <si>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</si>
  <si>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</si>
  <si>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</si>
  <si>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</si>
  <si>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</si>
  <si>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</si>
  <si>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</si>
  <si>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</si>
  <si>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2023</t>
  </si>
  <si>
    <t>TEKUĆI PLAN 
2024</t>
  </si>
  <si>
    <t>PLAN 
2025</t>
  </si>
  <si>
    <t>PROJEKCIJA 
2026</t>
  </si>
  <si>
    <t>PROJEKCIJA
2027</t>
  </si>
  <si>
    <t>FINANCIJSKI PLAN OSNOVNE ŠKOLE ANTUN MATIJA RELJKOVIĆ ZA 2025. S PROJEKCIJAMA ZA 2026. I 2027. GODINU</t>
  </si>
  <si>
    <t>UKUPNO PRIHODI + PRENESENI REZULTAT</t>
  </si>
  <si>
    <t>Prihodi od upravnih i administrativnih pristojbi,  pristojbi po posebnim propisima i naknada</t>
  </si>
  <si>
    <t>Prihodi od prodaje proizvoda i roba te pruženih usluga i prihodi od donacija</t>
  </si>
  <si>
    <t>Prihodi iz nadležnog proračuna i od HZZO-a temeljem ugovornih obveza</t>
  </si>
  <si>
    <t>PRENESENI REZULTAT</t>
  </si>
  <si>
    <t>Vlastiti izvori</t>
  </si>
  <si>
    <t>Višak prihoda poslovanja</t>
  </si>
  <si>
    <t>Financijski rashodi</t>
  </si>
  <si>
    <t>Naknade građanima i kućanstvima</t>
  </si>
  <si>
    <t>Rashodi za nabavu proizvedene dugotrajne imovine</t>
  </si>
  <si>
    <t>Pomoći</t>
  </si>
  <si>
    <t>Pomoći BPŽ</t>
  </si>
  <si>
    <t>Ostale pomoći</t>
  </si>
  <si>
    <t>Donacije</t>
  </si>
  <si>
    <t>Rezultat poslovanja (višak prihoda poslovanja)</t>
  </si>
  <si>
    <t>09</t>
  </si>
  <si>
    <t>Obrazovanje</t>
  </si>
  <si>
    <t>0912</t>
  </si>
  <si>
    <t>Osnovno obrazovanje</t>
  </si>
  <si>
    <t>096</t>
  </si>
  <si>
    <t>Dodatne usluge u obrazovanju</t>
  </si>
  <si>
    <t>Rashodi za donacije, kazne, naknade šteta i kapitalne pomoći</t>
  </si>
  <si>
    <t>RAZDJEL 003</t>
  </si>
  <si>
    <t>UO ZA OBRAZOVANJE, ŠPORT I KULTURU</t>
  </si>
  <si>
    <t>OSNOVNE ŠKOLE</t>
  </si>
  <si>
    <t>GLAVA 00301/9941</t>
  </si>
  <si>
    <t xml:space="preserve">GLAVNI PROGRAM A05 </t>
  </si>
  <si>
    <t>OBRAZOVANJE, ŠPORT I KULTURA</t>
  </si>
  <si>
    <t>PROGRAM 6000</t>
  </si>
  <si>
    <t>ODGOJ I OBRAZOVANJE</t>
  </si>
  <si>
    <t>Aktivnost A600002</t>
  </si>
  <si>
    <t>Osnovno školstvo</t>
  </si>
  <si>
    <t>Izvor financiranja 5.2.</t>
  </si>
  <si>
    <t>Decentralizirana sredstva</t>
  </si>
  <si>
    <t>Razred 3</t>
  </si>
  <si>
    <t>Aktivnost A600006</t>
  </si>
  <si>
    <t>Financiranje iznad minimalnog standarda</t>
  </si>
  <si>
    <t>Izvor financiranja 3.1.</t>
  </si>
  <si>
    <t>Razred 4</t>
  </si>
  <si>
    <t>Izvor financiranja 4.2.</t>
  </si>
  <si>
    <t>Izvor financiranja 5.3.</t>
  </si>
  <si>
    <t xml:space="preserve">Rashodi za zaposlene </t>
  </si>
  <si>
    <t>Naknade građanima i kućanstvima na temelju osiguranja i druge naknade</t>
  </si>
  <si>
    <t>Ostali rashodi</t>
  </si>
  <si>
    <t>Izvor financiranja 6.2.</t>
  </si>
  <si>
    <t>Aktivnost A600011</t>
  </si>
  <si>
    <t>Aktivnost A600012</t>
  </si>
  <si>
    <t>Osiguranje školske prehrane za djecu u riziku od siromaštva</t>
  </si>
  <si>
    <t>Izvor financiranja 5.1.</t>
  </si>
  <si>
    <t>Aktivnost A600014</t>
  </si>
  <si>
    <t>Projekt "Školska shema"</t>
  </si>
  <si>
    <t>Aktivnost A600018</t>
  </si>
  <si>
    <t>S osmjehom u školu 6</t>
  </si>
  <si>
    <t>Izvor financiranja 1.1.</t>
  </si>
  <si>
    <t>Pomoćnici u nastavi</t>
  </si>
  <si>
    <t>Aktivnost A600027</t>
  </si>
  <si>
    <t>Projekt "Medni dan"</t>
  </si>
  <si>
    <t>Aktivnost A600031</t>
  </si>
  <si>
    <t>Prehrana za učenike osnovnih škola</t>
  </si>
  <si>
    <t>Aktivnost A600038</t>
  </si>
  <si>
    <t>S osmjehom u školu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</si>
</sst>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24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15" fillId="2" borderId="4" xfId="3" quotePrefix="1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 indent="2"/>
    </xf>
    <xf numFmtId="0" fontId="11" fillId="0" borderId="0" xfId="3" applyFont="1"/>
    <xf numFmtId="43" fontId="15" fillId="2" borderId="4" xfId="3" applyNumberFormat="1" applyFont="1" applyFill="1" applyBorder="1" applyAlignment="1" applyProtection="1">
      <alignment horizontal="right" vertical="center" wrapText="1"/>
    </xf>
    <xf numFmtId="43" fontId="16" fillId="2" borderId="4" xfId="3" applyNumberFormat="1" applyFont="1" applyFill="1" applyBorder="1" applyAlignment="1" applyProtection="1">
      <alignment horizontal="right" vertical="center" wrapText="1"/>
    </xf>
    <xf numFmtId="43" fontId="16" fillId="2" borderId="4" xfId="3" quotePrefix="1" applyNumberFormat="1" applyFont="1" applyFill="1" applyBorder="1" applyAlignment="1">
      <alignment horizontal="right" vertical="center" wrapText="1"/>
    </xf>
    <xf numFmtId="43" fontId="15" fillId="2" borderId="4" xfId="3" quotePrefix="1" applyNumberFormat="1" applyFont="1" applyFill="1" applyBorder="1" applyAlignment="1">
      <alignment horizontal="right" vertical="center" wrapText="1"/>
    </xf>
    <xf numFmtId="43" fontId="8" fillId="2" borderId="4" xfId="3" applyNumberFormat="1" applyFont="1" applyFill="1" applyBorder="1" applyAlignment="1">
      <alignment horizontal="right" wrapText="1"/>
    </xf>
    <xf numFmtId="43" fontId="13" fillId="0" borderId="4" xfId="2" applyNumberFormat="1" applyFont="1" applyFill="1" applyBorder="1" applyAlignment="1" applyProtection="1">
      <alignment horizontal="right" wrapText="1"/>
    </xf>
    <xf numFmtId="43" fontId="13" fillId="3" borderId="4" xfId="2" applyNumberFormat="1" applyFont="1" applyFill="1" applyBorder="1" applyAlignment="1">
      <alignment horizontal="right" wrapText="1"/>
    </xf>
    <xf numFmtId="43" fontId="13" fillId="0" borderId="4" xfId="2" applyNumberFormat="1" applyFont="1" applyFill="1" applyBorder="1" applyAlignment="1">
      <alignment horizontal="right" wrapText="1"/>
    </xf>
    <xf numFmtId="43" fontId="13" fillId="0" borderId="4" xfId="2" applyNumberFormat="1" applyFont="1" applyBorder="1" applyAlignment="1">
      <alignment horizontal="right" wrapText="1"/>
    </xf>
    <xf numFmtId="164" fontId="4" fillId="0" borderId="0" xfId="3" applyNumberFormat="1" applyFont="1"/>
    <xf numFmtId="164" fontId="21" fillId="0" borderId="0" xfId="3" applyNumberFormat="1" applyFont="1" applyFill="1"/>
    <xf numFmtId="164" fontId="4" fillId="0" borderId="0" xfId="4" applyNumberFormat="1" applyFont="1"/>
    <xf numFmtId="164" fontId="21" fillId="0" borderId="0" xfId="4" applyNumberFormat="1" applyFont="1" applyFill="1"/>
    <xf numFmtId="43" fontId="8" fillId="2" borderId="4" xfId="3" applyNumberFormat="1" applyFont="1" applyFill="1" applyBorder="1" applyAlignment="1">
      <alignment horizontal="right" vertical="center" wrapText="1"/>
    </xf>
    <xf numFmtId="43" fontId="13" fillId="2" borderId="4" xfId="3" applyNumberFormat="1" applyFont="1" applyFill="1" applyBorder="1" applyAlignment="1">
      <alignment horizontal="right" vertical="center" wrapText="1"/>
    </xf>
    <xf numFmtId="164" fontId="11" fillId="0" borderId="0" xfId="3" applyNumberFormat="1" applyFont="1"/>
    <xf numFmtId="164" fontId="11" fillId="0" borderId="0" xfId="4" applyNumberFormat="1" applyFont="1"/>
    <xf numFmtId="43" fontId="13" fillId="2" borderId="4" xfId="3" applyNumberFormat="1" applyFont="1" applyFill="1" applyBorder="1" applyAlignment="1">
      <alignment horizontal="right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25" fillId="0" borderId="0" xfId="3" applyFont="1"/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11" fillId="0" borderId="0" xfId="3" applyFont="1" applyAlignment="1">
      <alignment horizontal="left" indent="1"/>
    </xf>
    <xf numFmtId="0" fontId="26" fillId="0" borderId="4" xfId="3" applyFont="1" applyBorder="1"/>
    <xf numFmtId="4" fontId="8" fillId="2" borderId="4" xfId="3" applyNumberFormat="1" applyFont="1" applyFill="1" applyBorder="1" applyAlignment="1">
      <alignment horizontal="right"/>
    </xf>
    <xf numFmtId="4" fontId="26" fillId="0" borderId="4" xfId="3" applyNumberFormat="1" applyFont="1" applyBorder="1"/>
    <xf numFmtId="0" fontId="12" fillId="0" borderId="4" xfId="3" applyFont="1" applyBorder="1" applyAlignment="1">
      <alignment wrapText="1"/>
    </xf>
    <xf numFmtId="4" fontId="12" fillId="0" borderId="4" xfId="3" applyNumberFormat="1" applyFont="1" applyBorder="1"/>
    <xf numFmtId="4" fontId="13" fillId="2" borderId="4" xfId="3" applyNumberFormat="1" applyFont="1" applyFill="1" applyBorder="1" applyAlignment="1">
      <alignment horizontal="right"/>
    </xf>
    <xf numFmtId="0" fontId="26" fillId="0" borderId="0" xfId="3" applyFont="1"/>
    <xf numFmtId="4" fontId="13" fillId="2" borderId="4" xfId="3" applyNumberFormat="1" applyFont="1" applyFill="1" applyBorder="1" applyAlignment="1">
      <alignment wrapText="1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Fill="1" applyBorder="1" applyAlignment="1" applyProtection="1">
      <alignment horizontal="right" wrapText="1"/>
    </xf>
    <xf numFmtId="4" fontId="13" fillId="3" borderId="4" xfId="2" applyNumberFormat="1" applyFont="1" applyFill="1" applyBorder="1" applyAlignment="1">
      <alignment horizontal="right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 applyProtection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13" fillId="3" borderId="2" xfId="2" quotePrefix="1" applyNumberFormat="1" applyFont="1" applyFill="1" applyBorder="1" applyAlignment="1">
      <alignment horizontal="right"/>
    </xf>
    <xf numFmtId="4" fontId="13" fillId="3" borderId="4" xfId="2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Normalno" xfId="0" builtinId="0"/>
    <cellStyle name="Normalno 2" xfId="1"/>
    <cellStyle name="Normalno 2 2" xfId="3"/>
    <cellStyle name="Normalno 3" xfId="2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H16" sqref="H1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0"/>
    </row>
    <row r="2" spans="1:10" s="2" customFormat="1" ht="51" customHeight="1" x14ac:dyDescent="0.25">
      <c r="A2" s="108" t="s">
        <v>67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27"/>
      <c r="J4" s="12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8" t="s">
        <v>14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25" t="s">
        <v>12</v>
      </c>
      <c r="B8" s="126"/>
      <c r="C8" s="126"/>
      <c r="D8" s="126"/>
      <c r="E8" s="126"/>
      <c r="F8" s="59" t="s">
        <v>62</v>
      </c>
      <c r="G8" s="59" t="s">
        <v>63</v>
      </c>
      <c r="H8" s="60" t="s">
        <v>64</v>
      </c>
      <c r="I8" s="60" t="s">
        <v>65</v>
      </c>
      <c r="J8" s="60" t="s">
        <v>66</v>
      </c>
    </row>
    <row r="9" spans="1:10" s="23" customFormat="1" ht="12" customHeight="1" x14ac:dyDescent="0.25">
      <c r="A9" s="110">
        <v>1</v>
      </c>
      <c r="B9" s="110"/>
      <c r="C9" s="110"/>
      <c r="D9" s="110"/>
      <c r="E9" s="110"/>
      <c r="F9" s="61">
        <v>2</v>
      </c>
      <c r="G9" s="61">
        <v>3</v>
      </c>
      <c r="H9" s="62">
        <v>4</v>
      </c>
      <c r="I9" s="62">
        <v>5</v>
      </c>
      <c r="J9" s="62">
        <v>6</v>
      </c>
    </row>
    <row r="10" spans="1:10" s="2" customFormat="1" x14ac:dyDescent="0.25">
      <c r="A10" s="128" t="s">
        <v>3</v>
      </c>
      <c r="B10" s="120"/>
      <c r="C10" s="120"/>
      <c r="D10" s="120"/>
      <c r="E10" s="129"/>
      <c r="F10" s="75">
        <f>F11+F12</f>
        <v>1199430.3899999999</v>
      </c>
      <c r="G10" s="75">
        <f t="shared" ref="G10:J10" si="0">G11+G12</f>
        <v>1516100.91</v>
      </c>
      <c r="H10" s="75">
        <f t="shared" si="0"/>
        <v>1632154.86</v>
      </c>
      <c r="I10" s="75">
        <f t="shared" si="0"/>
        <v>1632154.86</v>
      </c>
      <c r="J10" s="75">
        <f t="shared" si="0"/>
        <v>1632154.86</v>
      </c>
    </row>
    <row r="11" spans="1:10" s="2" customFormat="1" x14ac:dyDescent="0.25">
      <c r="A11" s="121" t="s">
        <v>1</v>
      </c>
      <c r="B11" s="122"/>
      <c r="C11" s="122"/>
      <c r="D11" s="122"/>
      <c r="E11" s="118"/>
      <c r="F11" s="76">
        <v>1199430.3899999999</v>
      </c>
      <c r="G11" s="76">
        <v>1516100.91</v>
      </c>
      <c r="H11" s="76">
        <v>1632154.86</v>
      </c>
      <c r="I11" s="76">
        <v>1632154.86</v>
      </c>
      <c r="J11" s="76">
        <v>1632154.86</v>
      </c>
    </row>
    <row r="12" spans="1:10" s="2" customFormat="1" x14ac:dyDescent="0.25">
      <c r="A12" s="123" t="s">
        <v>2</v>
      </c>
      <c r="B12" s="118"/>
      <c r="C12" s="118"/>
      <c r="D12" s="118"/>
      <c r="E12" s="118"/>
      <c r="F12" s="76">
        <v>0</v>
      </c>
      <c r="G12" s="76">
        <v>0</v>
      </c>
      <c r="H12" s="76">
        <v>0</v>
      </c>
      <c r="I12" s="76">
        <v>0</v>
      </c>
      <c r="J12" s="76">
        <v>0</v>
      </c>
    </row>
    <row r="13" spans="1:10" s="2" customFormat="1" x14ac:dyDescent="0.25">
      <c r="A13" s="10" t="s">
        <v>6</v>
      </c>
      <c r="B13" s="21"/>
      <c r="C13" s="21"/>
      <c r="D13" s="21"/>
      <c r="E13" s="21"/>
      <c r="F13" s="75">
        <f>F14+F15</f>
        <v>1196939.69</v>
      </c>
      <c r="G13" s="75">
        <f t="shared" ref="G13:J13" si="1">G14+G15</f>
        <v>1521087.1700000002</v>
      </c>
      <c r="H13" s="75">
        <f t="shared" si="1"/>
        <v>1656959.64</v>
      </c>
      <c r="I13" s="75">
        <f t="shared" si="1"/>
        <v>1656959.64</v>
      </c>
      <c r="J13" s="75">
        <f t="shared" si="1"/>
        <v>1656959.64</v>
      </c>
    </row>
    <row r="14" spans="1:10" s="2" customFormat="1" x14ac:dyDescent="0.25">
      <c r="A14" s="124" t="s">
        <v>4</v>
      </c>
      <c r="B14" s="122"/>
      <c r="C14" s="122"/>
      <c r="D14" s="122"/>
      <c r="E14" s="122"/>
      <c r="F14" s="76">
        <v>1196527.2</v>
      </c>
      <c r="G14" s="76">
        <v>1514799.08</v>
      </c>
      <c r="H14" s="76">
        <v>1654622.43</v>
      </c>
      <c r="I14" s="76">
        <v>1654622.43</v>
      </c>
      <c r="J14" s="74">
        <v>1654622.43</v>
      </c>
    </row>
    <row r="15" spans="1:10" s="2" customFormat="1" x14ac:dyDescent="0.25">
      <c r="A15" s="117" t="s">
        <v>5</v>
      </c>
      <c r="B15" s="118"/>
      <c r="C15" s="118"/>
      <c r="D15" s="118"/>
      <c r="E15" s="118"/>
      <c r="F15" s="77">
        <v>412.49</v>
      </c>
      <c r="G15" s="77">
        <v>6288.09</v>
      </c>
      <c r="H15" s="77">
        <v>2337.21</v>
      </c>
      <c r="I15" s="77">
        <v>2337.21</v>
      </c>
      <c r="J15" s="74">
        <v>2337.21</v>
      </c>
    </row>
    <row r="16" spans="1:10" s="2" customFormat="1" x14ac:dyDescent="0.25">
      <c r="A16" s="119" t="s">
        <v>7</v>
      </c>
      <c r="B16" s="120"/>
      <c r="C16" s="120"/>
      <c r="D16" s="120"/>
      <c r="E16" s="120"/>
      <c r="F16" s="75">
        <f>F10-F13</f>
        <v>2490.6999999999534</v>
      </c>
      <c r="G16" s="75">
        <f t="shared" ref="G16:J16" si="2">G10-G13</f>
        <v>-4986.2600000002421</v>
      </c>
      <c r="H16" s="75">
        <f t="shared" si="2"/>
        <v>-24804.779999999795</v>
      </c>
      <c r="I16" s="75">
        <f t="shared" si="2"/>
        <v>-24804.779999999795</v>
      </c>
      <c r="J16" s="75">
        <f t="shared" si="2"/>
        <v>-24804.779999999795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108" t="s">
        <v>15</v>
      </c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125" t="s">
        <v>12</v>
      </c>
      <c r="B20" s="126"/>
      <c r="C20" s="126"/>
      <c r="D20" s="126"/>
      <c r="E20" s="126"/>
      <c r="F20" s="59" t="s">
        <v>62</v>
      </c>
      <c r="G20" s="59" t="s">
        <v>63</v>
      </c>
      <c r="H20" s="60" t="s">
        <v>64</v>
      </c>
      <c r="I20" s="60" t="s">
        <v>65</v>
      </c>
      <c r="J20" s="60" t="s">
        <v>66</v>
      </c>
    </row>
    <row r="21" spans="1:10" s="23" customFormat="1" ht="12" customHeight="1" x14ac:dyDescent="0.25">
      <c r="A21" s="110">
        <v>1</v>
      </c>
      <c r="B21" s="110"/>
      <c r="C21" s="110"/>
      <c r="D21" s="110"/>
      <c r="E21" s="110"/>
      <c r="F21" s="61">
        <v>2</v>
      </c>
      <c r="G21" s="61">
        <v>3</v>
      </c>
      <c r="H21" s="62">
        <v>4</v>
      </c>
      <c r="I21" s="62">
        <v>5</v>
      </c>
      <c r="J21" s="62">
        <v>6</v>
      </c>
    </row>
    <row r="22" spans="1:10" s="2" customFormat="1" x14ac:dyDescent="0.25">
      <c r="A22" s="117" t="s">
        <v>8</v>
      </c>
      <c r="B22" s="118"/>
      <c r="C22" s="118"/>
      <c r="D22" s="118"/>
      <c r="E22" s="118"/>
      <c r="F22" s="99">
        <v>0</v>
      </c>
      <c r="G22" s="99"/>
      <c r="H22" s="99"/>
      <c r="I22" s="99"/>
      <c r="J22" s="100"/>
    </row>
    <row r="23" spans="1:10" s="2" customFormat="1" x14ac:dyDescent="0.25">
      <c r="A23" s="117" t="s">
        <v>9</v>
      </c>
      <c r="B23" s="118"/>
      <c r="C23" s="118"/>
      <c r="D23" s="118"/>
      <c r="E23" s="118"/>
      <c r="F23" s="99">
        <v>0</v>
      </c>
      <c r="G23" s="99"/>
      <c r="H23" s="99"/>
      <c r="I23" s="99"/>
      <c r="J23" s="100"/>
    </row>
    <row r="24" spans="1:10" s="2" customFormat="1" x14ac:dyDescent="0.25">
      <c r="A24" s="119" t="s">
        <v>10</v>
      </c>
      <c r="B24" s="120"/>
      <c r="C24" s="120"/>
      <c r="D24" s="120"/>
      <c r="E24" s="120"/>
      <c r="F24" s="101">
        <f>F22-F23</f>
        <v>0</v>
      </c>
      <c r="G24" s="101">
        <f t="shared" ref="G24:J24" si="3">G22-G23</f>
        <v>0</v>
      </c>
      <c r="H24" s="101">
        <f t="shared" si="3"/>
        <v>0</v>
      </c>
      <c r="I24" s="101">
        <f t="shared" si="3"/>
        <v>0</v>
      </c>
      <c r="J24" s="101">
        <f t="shared" si="3"/>
        <v>0</v>
      </c>
    </row>
    <row r="25" spans="1:10" s="2" customFormat="1" x14ac:dyDescent="0.25">
      <c r="A25" s="119" t="s">
        <v>11</v>
      </c>
      <c r="B25" s="120"/>
      <c r="C25" s="120"/>
      <c r="D25" s="120"/>
      <c r="E25" s="120"/>
      <c r="F25" s="101">
        <f>F16+F24</f>
        <v>2490.6999999999534</v>
      </c>
      <c r="G25" s="101">
        <f t="shared" ref="G25:J25" si="4">G16+G24</f>
        <v>-4986.2600000002421</v>
      </c>
      <c r="H25" s="101">
        <f t="shared" si="4"/>
        <v>-24804.779999999795</v>
      </c>
      <c r="I25" s="101">
        <f t="shared" si="4"/>
        <v>-24804.779999999795</v>
      </c>
      <c r="J25" s="101">
        <f t="shared" si="4"/>
        <v>-24804.779999999795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108" t="s">
        <v>16</v>
      </c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0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</row>
    <row r="29" spans="1:10" s="2" customFormat="1" ht="25.5" x14ac:dyDescent="0.25">
      <c r="A29" s="111" t="s">
        <v>22</v>
      </c>
      <c r="B29" s="112"/>
      <c r="C29" s="112"/>
      <c r="D29" s="112"/>
      <c r="E29" s="113"/>
      <c r="F29" s="59" t="s">
        <v>62</v>
      </c>
      <c r="G29" s="59" t="s">
        <v>63</v>
      </c>
      <c r="H29" s="60" t="s">
        <v>64</v>
      </c>
      <c r="I29" s="60" t="s">
        <v>65</v>
      </c>
      <c r="J29" s="60" t="s">
        <v>66</v>
      </c>
    </row>
    <row r="30" spans="1:10" s="23" customFormat="1" ht="12" customHeight="1" x14ac:dyDescent="0.25">
      <c r="A30" s="110">
        <v>1</v>
      </c>
      <c r="B30" s="110"/>
      <c r="C30" s="110"/>
      <c r="D30" s="110"/>
      <c r="E30" s="110"/>
      <c r="F30" s="61">
        <v>2</v>
      </c>
      <c r="G30" s="61">
        <v>3</v>
      </c>
      <c r="H30" s="62">
        <v>4</v>
      </c>
      <c r="I30" s="62">
        <v>5</v>
      </c>
      <c r="J30" s="62">
        <v>6</v>
      </c>
    </row>
    <row r="31" spans="1:10" s="2" customFormat="1" ht="15" customHeight="1" x14ac:dyDescent="0.25">
      <c r="A31" s="114" t="s">
        <v>17</v>
      </c>
      <c r="B31" s="115"/>
      <c r="C31" s="115"/>
      <c r="D31" s="115"/>
      <c r="E31" s="116"/>
      <c r="F31" s="102">
        <v>-2490.6999999999998</v>
      </c>
      <c r="G31" s="102">
        <v>4986.26</v>
      </c>
      <c r="H31" s="102">
        <v>24804.78</v>
      </c>
      <c r="I31" s="102">
        <v>24804.78</v>
      </c>
      <c r="J31" s="103">
        <v>24804.78</v>
      </c>
    </row>
    <row r="32" spans="1:10" s="2" customFormat="1" ht="15" customHeight="1" x14ac:dyDescent="0.25">
      <c r="A32" s="119" t="s">
        <v>18</v>
      </c>
      <c r="B32" s="120"/>
      <c r="C32" s="120"/>
      <c r="D32" s="120"/>
      <c r="E32" s="120"/>
      <c r="F32" s="104">
        <f>F25+F31</f>
        <v>-4.638422979041934E-11</v>
      </c>
      <c r="G32" s="104">
        <f t="shared" ref="G32:J32" si="5">G25+G31</f>
        <v>-2.4192559067159891E-10</v>
      </c>
      <c r="H32" s="104">
        <f t="shared" si="5"/>
        <v>2.0372681319713593E-10</v>
      </c>
      <c r="I32" s="104">
        <f t="shared" si="5"/>
        <v>2.0372681319713593E-10</v>
      </c>
      <c r="J32" s="105">
        <f t="shared" si="5"/>
        <v>2.0372681319713593E-10</v>
      </c>
    </row>
    <row r="33" spans="1:10" s="2" customFormat="1" ht="45" customHeight="1" x14ac:dyDescent="0.25">
      <c r="A33" s="128" t="s">
        <v>19</v>
      </c>
      <c r="B33" s="130"/>
      <c r="C33" s="130"/>
      <c r="D33" s="130"/>
      <c r="E33" s="131"/>
      <c r="F33" s="104">
        <f>F16+F24+F31-F32</f>
        <v>0</v>
      </c>
      <c r="G33" s="104">
        <f t="shared" ref="G33:J33" si="6">G16+G24+G31-G32</f>
        <v>0</v>
      </c>
      <c r="H33" s="104">
        <f t="shared" si="6"/>
        <v>0</v>
      </c>
      <c r="I33" s="104">
        <f t="shared" si="6"/>
        <v>0</v>
      </c>
      <c r="J33" s="105">
        <f t="shared" si="6"/>
        <v>0</v>
      </c>
    </row>
    <row r="34" spans="1:10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2" customFormat="1" ht="18" customHeight="1" x14ac:dyDescent="0.25">
      <c r="A35" s="132" t="s">
        <v>20</v>
      </c>
      <c r="B35" s="132"/>
      <c r="C35" s="132"/>
      <c r="D35" s="132"/>
      <c r="E35" s="132"/>
      <c r="F35" s="132"/>
      <c r="G35" s="132"/>
      <c r="H35" s="132"/>
      <c r="I35" s="132"/>
      <c r="J35" s="132"/>
    </row>
    <row r="36" spans="1:10" s="2" customFormat="1" ht="18.75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</row>
    <row r="37" spans="1:10" s="2" customFormat="1" ht="25.5" x14ac:dyDescent="0.25">
      <c r="A37" s="111" t="s">
        <v>22</v>
      </c>
      <c r="B37" s="112"/>
      <c r="C37" s="112"/>
      <c r="D37" s="112"/>
      <c r="E37" s="113"/>
      <c r="F37" s="59" t="s">
        <v>62</v>
      </c>
      <c r="G37" s="59" t="s">
        <v>63</v>
      </c>
      <c r="H37" s="60" t="s">
        <v>64</v>
      </c>
      <c r="I37" s="60" t="s">
        <v>65</v>
      </c>
      <c r="J37" s="60" t="s">
        <v>66</v>
      </c>
    </row>
    <row r="38" spans="1:10" s="23" customFormat="1" ht="12" customHeight="1" x14ac:dyDescent="0.25">
      <c r="A38" s="110">
        <v>1</v>
      </c>
      <c r="B38" s="110"/>
      <c r="C38" s="110"/>
      <c r="D38" s="110"/>
      <c r="E38" s="110"/>
      <c r="F38" s="61">
        <v>2</v>
      </c>
      <c r="G38" s="61">
        <v>3</v>
      </c>
      <c r="H38" s="62">
        <v>4</v>
      </c>
      <c r="I38" s="62">
        <v>5</v>
      </c>
      <c r="J38" s="62">
        <v>6</v>
      </c>
    </row>
    <row r="39" spans="1:10" s="2" customFormat="1" x14ac:dyDescent="0.25">
      <c r="A39" s="114" t="s">
        <v>17</v>
      </c>
      <c r="B39" s="115"/>
      <c r="C39" s="115"/>
      <c r="D39" s="115"/>
      <c r="E39" s="116"/>
      <c r="F39" s="102">
        <v>0</v>
      </c>
      <c r="G39" s="102">
        <f>F42</f>
        <v>0</v>
      </c>
      <c r="H39" s="102">
        <f>G42</f>
        <v>0</v>
      </c>
      <c r="I39" s="102">
        <f>H42</f>
        <v>0</v>
      </c>
      <c r="J39" s="103">
        <f>I42</f>
        <v>0</v>
      </c>
    </row>
    <row r="40" spans="1:10" s="2" customFormat="1" ht="28.5" customHeight="1" x14ac:dyDescent="0.25">
      <c r="A40" s="114" t="s">
        <v>21</v>
      </c>
      <c r="B40" s="115"/>
      <c r="C40" s="115"/>
      <c r="D40" s="115"/>
      <c r="E40" s="116"/>
      <c r="F40" s="102">
        <v>0</v>
      </c>
      <c r="G40" s="102">
        <v>0</v>
      </c>
      <c r="H40" s="102">
        <v>0</v>
      </c>
      <c r="I40" s="102">
        <v>0</v>
      </c>
      <c r="J40" s="103">
        <v>0</v>
      </c>
    </row>
    <row r="41" spans="1:10" s="2" customFormat="1" ht="25.5" customHeight="1" x14ac:dyDescent="0.25">
      <c r="A41" s="114" t="s">
        <v>61</v>
      </c>
      <c r="B41" s="133"/>
      <c r="C41" s="133"/>
      <c r="D41" s="133"/>
      <c r="E41" s="134"/>
      <c r="F41" s="102">
        <v>0</v>
      </c>
      <c r="G41" s="102">
        <v>0</v>
      </c>
      <c r="H41" s="102">
        <v>0</v>
      </c>
      <c r="I41" s="102">
        <v>0</v>
      </c>
      <c r="J41" s="103">
        <v>0</v>
      </c>
    </row>
    <row r="42" spans="1:10" s="2" customFormat="1" ht="15" customHeight="1" x14ac:dyDescent="0.25">
      <c r="A42" s="119" t="s">
        <v>18</v>
      </c>
      <c r="B42" s="120"/>
      <c r="C42" s="120"/>
      <c r="D42" s="120"/>
      <c r="E42" s="120"/>
      <c r="F42" s="106">
        <f>F39-F40+F41</f>
        <v>0</v>
      </c>
      <c r="G42" s="106">
        <f t="shared" ref="G42:J42" si="7">G39-G40+G41</f>
        <v>0</v>
      </c>
      <c r="H42" s="106">
        <f t="shared" si="7"/>
        <v>0</v>
      </c>
      <c r="I42" s="106">
        <f t="shared" si="7"/>
        <v>0</v>
      </c>
      <c r="J42" s="10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Normal="100" workbookViewId="0">
      <selection activeCell="H80" sqref="H80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0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35" t="s">
        <v>27</v>
      </c>
      <c r="B2" s="135"/>
      <c r="C2" s="135"/>
      <c r="D2" s="135"/>
      <c r="E2" s="135"/>
      <c r="F2" s="135"/>
      <c r="G2" s="135"/>
      <c r="H2" s="46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35" t="s">
        <v>28</v>
      </c>
      <c r="B4" s="135"/>
      <c r="C4" s="135"/>
      <c r="D4" s="135"/>
      <c r="E4" s="135"/>
      <c r="F4" s="135"/>
      <c r="G4" s="135"/>
      <c r="H4" s="46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42</v>
      </c>
      <c r="B6" s="28" t="s">
        <v>22</v>
      </c>
      <c r="C6" s="29" t="s">
        <v>62</v>
      </c>
      <c r="D6" s="29" t="s">
        <v>63</v>
      </c>
      <c r="E6" s="27" t="s">
        <v>64</v>
      </c>
      <c r="F6" s="27" t="s">
        <v>65</v>
      </c>
      <c r="G6" s="27" t="s">
        <v>66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s="68" customFormat="1" ht="14.25" x14ac:dyDescent="0.2">
      <c r="A8" s="32"/>
      <c r="B8" s="32" t="s">
        <v>68</v>
      </c>
      <c r="C8" s="69">
        <f>C9+C17</f>
        <v>1204527.27</v>
      </c>
      <c r="D8" s="69">
        <f>D9+D17</f>
        <v>1521087.17</v>
      </c>
      <c r="E8" s="86">
        <f>E9+E17</f>
        <v>1656959.6400000001</v>
      </c>
      <c r="F8" s="86">
        <f>F9+F17</f>
        <v>1656959.6400000001</v>
      </c>
      <c r="G8" s="86">
        <f>G9+G17</f>
        <v>1656959.6400000001</v>
      </c>
    </row>
    <row r="9" spans="1:10" s="68" customFormat="1" ht="14.25" x14ac:dyDescent="0.2">
      <c r="A9" s="32"/>
      <c r="B9" s="32" t="s">
        <v>29</v>
      </c>
      <c r="C9" s="69">
        <f>C10+C15</f>
        <v>1199430.3900000001</v>
      </c>
      <c r="D9" s="69">
        <f>D10+D15</f>
        <v>1516100.91</v>
      </c>
      <c r="E9" s="86">
        <f>E10+E15</f>
        <v>1632154.86</v>
      </c>
      <c r="F9" s="86">
        <f>F10+F15</f>
        <v>1632154.86</v>
      </c>
      <c r="G9" s="86">
        <f>G10+G15</f>
        <v>1632154.86</v>
      </c>
    </row>
    <row r="10" spans="1:10" s="68" customFormat="1" ht="14.25" x14ac:dyDescent="0.2">
      <c r="A10" s="32">
        <v>6</v>
      </c>
      <c r="B10" s="32" t="s">
        <v>30</v>
      </c>
      <c r="C10" s="69">
        <f>SUM(C11:C14)</f>
        <v>1199430.3900000001</v>
      </c>
      <c r="D10" s="69">
        <f>SUM(D11:D14)</f>
        <v>1516100.91</v>
      </c>
      <c r="E10" s="86">
        <f>SUM(E11:E14)</f>
        <v>1632154.86</v>
      </c>
      <c r="F10" s="86">
        <f>SUM(F11:F14)</f>
        <v>1632154.86</v>
      </c>
      <c r="G10" s="86">
        <f>SUM(G11:G14)</f>
        <v>1632154.86</v>
      </c>
    </row>
    <row r="11" spans="1:10" ht="25.5" x14ac:dyDescent="0.25">
      <c r="A11" s="44">
        <v>63</v>
      </c>
      <c r="B11" s="34" t="s">
        <v>31</v>
      </c>
      <c r="C11" s="70">
        <v>1149597.6299999999</v>
      </c>
      <c r="D11" s="70">
        <v>1465426.76</v>
      </c>
      <c r="E11" s="82">
        <v>1581592.32</v>
      </c>
      <c r="F11" s="82">
        <v>1581592.32</v>
      </c>
      <c r="G11" s="82">
        <v>1581592.32</v>
      </c>
    </row>
    <row r="12" spans="1:10" ht="25.5" x14ac:dyDescent="0.25">
      <c r="A12" s="45">
        <v>65</v>
      </c>
      <c r="B12" s="34" t="s">
        <v>69</v>
      </c>
      <c r="C12" s="70">
        <v>5420.58</v>
      </c>
      <c r="D12" s="70">
        <v>7123.48</v>
      </c>
      <c r="E12" s="73">
        <v>7413.12</v>
      </c>
      <c r="F12" s="73">
        <v>7413.12</v>
      </c>
      <c r="G12" s="73">
        <v>7413.12</v>
      </c>
    </row>
    <row r="13" spans="1:10" ht="25.5" x14ac:dyDescent="0.25">
      <c r="A13" s="45">
        <v>66</v>
      </c>
      <c r="B13" s="34" t="s">
        <v>70</v>
      </c>
      <c r="C13" s="70">
        <v>807.6</v>
      </c>
      <c r="D13" s="70">
        <v>1423.2</v>
      </c>
      <c r="E13" s="73">
        <v>1250</v>
      </c>
      <c r="F13" s="73">
        <v>1250</v>
      </c>
      <c r="G13" s="73">
        <v>1250</v>
      </c>
    </row>
    <row r="14" spans="1:10" ht="25.5" x14ac:dyDescent="0.25">
      <c r="A14" s="45">
        <v>67</v>
      </c>
      <c r="B14" s="34" t="s">
        <v>71</v>
      </c>
      <c r="C14" s="70">
        <v>43604.58</v>
      </c>
      <c r="D14" s="70">
        <v>42127.47</v>
      </c>
      <c r="E14" s="73">
        <v>41899.42</v>
      </c>
      <c r="F14" s="73">
        <v>41899.42</v>
      </c>
      <c r="G14" s="73">
        <v>41899.42</v>
      </c>
    </row>
    <row r="15" spans="1:10" s="68" customFormat="1" ht="14.25" x14ac:dyDescent="0.2">
      <c r="A15" s="36">
        <v>7</v>
      </c>
      <c r="B15" s="32" t="s">
        <v>33</v>
      </c>
      <c r="C15" s="69">
        <f>C16</f>
        <v>0</v>
      </c>
      <c r="D15" s="69">
        <f>D16</f>
        <v>0</v>
      </c>
      <c r="E15" s="86">
        <f>E16</f>
        <v>0</v>
      </c>
      <c r="F15" s="86">
        <f>F16</f>
        <v>0</v>
      </c>
      <c r="G15" s="86">
        <f>G16</f>
        <v>0</v>
      </c>
    </row>
    <row r="16" spans="1:10" x14ac:dyDescent="0.25">
      <c r="A16" s="45">
        <v>72</v>
      </c>
      <c r="B16" s="37" t="s">
        <v>34</v>
      </c>
      <c r="C16" s="71">
        <v>0</v>
      </c>
      <c r="D16" s="71">
        <v>0</v>
      </c>
      <c r="E16" s="73">
        <v>0</v>
      </c>
      <c r="F16" s="73">
        <v>0</v>
      </c>
      <c r="G16" s="73">
        <v>0</v>
      </c>
    </row>
    <row r="17" spans="1:10" s="68" customFormat="1" ht="14.25" x14ac:dyDescent="0.2">
      <c r="A17" s="67"/>
      <c r="B17" s="66" t="s">
        <v>72</v>
      </c>
      <c r="C17" s="72">
        <f t="shared" ref="C17:G18" si="0">C18</f>
        <v>5096.88</v>
      </c>
      <c r="D17" s="72">
        <f t="shared" si="0"/>
        <v>4986.26</v>
      </c>
      <c r="E17" s="86">
        <f t="shared" si="0"/>
        <v>24804.78</v>
      </c>
      <c r="F17" s="86">
        <f t="shared" si="0"/>
        <v>24804.78</v>
      </c>
      <c r="G17" s="86">
        <f t="shared" si="0"/>
        <v>24804.78</v>
      </c>
    </row>
    <row r="18" spans="1:10" s="68" customFormat="1" ht="14.25" x14ac:dyDescent="0.2">
      <c r="A18" s="36">
        <v>9</v>
      </c>
      <c r="B18" s="66" t="s">
        <v>73</v>
      </c>
      <c r="C18" s="72">
        <f t="shared" si="0"/>
        <v>5096.88</v>
      </c>
      <c r="D18" s="72">
        <f t="shared" si="0"/>
        <v>4986.26</v>
      </c>
      <c r="E18" s="86">
        <f t="shared" si="0"/>
        <v>24804.78</v>
      </c>
      <c r="F18" s="86">
        <f t="shared" si="0"/>
        <v>24804.78</v>
      </c>
      <c r="G18" s="86">
        <f t="shared" si="0"/>
        <v>24804.78</v>
      </c>
    </row>
    <row r="19" spans="1:10" x14ac:dyDescent="0.25">
      <c r="A19" s="45">
        <v>92</v>
      </c>
      <c r="B19" s="37" t="s">
        <v>74</v>
      </c>
      <c r="C19" s="71">
        <v>5096.88</v>
      </c>
      <c r="D19" s="71">
        <v>4986.26</v>
      </c>
      <c r="E19" s="73">
        <v>24804.78</v>
      </c>
      <c r="F19" s="73">
        <v>24804.78</v>
      </c>
      <c r="G19" s="73">
        <v>24804.78</v>
      </c>
    </row>
    <row r="21" spans="1:10" ht="25.5" x14ac:dyDescent="0.25">
      <c r="A21" s="27" t="s">
        <v>42</v>
      </c>
      <c r="B21" s="28" t="s">
        <v>22</v>
      </c>
      <c r="C21" s="29" t="s">
        <v>62</v>
      </c>
      <c r="D21" s="29" t="s">
        <v>63</v>
      </c>
      <c r="E21" s="27" t="s">
        <v>64</v>
      </c>
      <c r="F21" s="27" t="s">
        <v>65</v>
      </c>
      <c r="G21" s="27" t="s">
        <v>66</v>
      </c>
      <c r="I21" s="78"/>
      <c r="J21" s="80"/>
    </row>
    <row r="22" spans="1:10" s="31" customFormat="1" ht="11.25" x14ac:dyDescent="0.2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I22" s="79"/>
      <c r="J22" s="81"/>
    </row>
    <row r="23" spans="1:10" s="68" customFormat="1" ht="14.25" x14ac:dyDescent="0.2">
      <c r="A23" s="32"/>
      <c r="B23" s="32" t="s">
        <v>35</v>
      </c>
      <c r="C23" s="69">
        <f>C24+C30</f>
        <v>1196939.69</v>
      </c>
      <c r="D23" s="69">
        <f>D24+D30</f>
        <v>1521087.17</v>
      </c>
      <c r="E23" s="83">
        <f>E24+E30</f>
        <v>1656959.64</v>
      </c>
      <c r="F23" s="83">
        <f>F24+F30</f>
        <v>1656959.64</v>
      </c>
      <c r="G23" s="83">
        <f>G24+G30</f>
        <v>1656959.64</v>
      </c>
      <c r="I23" s="84"/>
      <c r="J23" s="85"/>
    </row>
    <row r="24" spans="1:10" s="68" customFormat="1" ht="14.25" x14ac:dyDescent="0.2">
      <c r="A24" s="32">
        <v>3</v>
      </c>
      <c r="B24" s="32" t="s">
        <v>36</v>
      </c>
      <c r="C24" s="69">
        <f>SUM(C25:C29)</f>
        <v>1196527.2</v>
      </c>
      <c r="D24" s="69">
        <f>SUM(D25:D29)</f>
        <v>1514799.0799999998</v>
      </c>
      <c r="E24" s="83">
        <f>SUM(E25:E29)</f>
        <v>1654622.43</v>
      </c>
      <c r="F24" s="83">
        <f>SUM(F25:F29)</f>
        <v>1654622.43</v>
      </c>
      <c r="G24" s="83">
        <f>SUM(G25:G29)</f>
        <v>1654622.43</v>
      </c>
      <c r="I24" s="84"/>
      <c r="J24" s="85"/>
    </row>
    <row r="25" spans="1:10" x14ac:dyDescent="0.25">
      <c r="A25" s="44">
        <v>31</v>
      </c>
      <c r="B25" s="34" t="s">
        <v>37</v>
      </c>
      <c r="C25" s="70">
        <v>1031606.6</v>
      </c>
      <c r="D25" s="70">
        <v>1310396.27</v>
      </c>
      <c r="E25" s="82">
        <v>1468055.44</v>
      </c>
      <c r="F25" s="82">
        <v>1468055.44</v>
      </c>
      <c r="G25" s="82">
        <v>1468055.44</v>
      </c>
      <c r="I25" s="78"/>
      <c r="J25" s="80"/>
    </row>
    <row r="26" spans="1:10" x14ac:dyDescent="0.25">
      <c r="A26" s="45">
        <v>32</v>
      </c>
      <c r="B26" s="35" t="s">
        <v>38</v>
      </c>
      <c r="C26" s="71">
        <v>154024.98000000001</v>
      </c>
      <c r="D26" s="71">
        <v>191648.61</v>
      </c>
      <c r="E26" s="82">
        <v>173712.04</v>
      </c>
      <c r="F26" s="82">
        <v>173712.04</v>
      </c>
      <c r="G26" s="82">
        <v>173712.04</v>
      </c>
      <c r="I26" s="78"/>
      <c r="J26" s="80"/>
    </row>
    <row r="27" spans="1:10" x14ac:dyDescent="0.25">
      <c r="A27" s="45">
        <v>34</v>
      </c>
      <c r="B27" s="35" t="s">
        <v>75</v>
      </c>
      <c r="C27" s="71">
        <v>355.33</v>
      </c>
      <c r="D27" s="71">
        <v>0</v>
      </c>
      <c r="E27" s="82">
        <v>0</v>
      </c>
      <c r="F27" s="82">
        <v>0</v>
      </c>
      <c r="G27" s="82">
        <v>0</v>
      </c>
      <c r="I27" s="78"/>
      <c r="J27" s="80"/>
    </row>
    <row r="28" spans="1:10" x14ac:dyDescent="0.25">
      <c r="A28" s="45">
        <v>37</v>
      </c>
      <c r="B28" s="35" t="s">
        <v>76</v>
      </c>
      <c r="C28" s="71">
        <v>9973.39</v>
      </c>
      <c r="D28" s="71">
        <v>12211.2</v>
      </c>
      <c r="E28" s="82">
        <v>12300</v>
      </c>
      <c r="F28" s="82">
        <v>12300</v>
      </c>
      <c r="G28" s="82">
        <v>12300</v>
      </c>
      <c r="I28" s="78"/>
      <c r="J28" s="80"/>
    </row>
    <row r="29" spans="1:10" ht="25.5" x14ac:dyDescent="0.25">
      <c r="A29" s="45">
        <v>38</v>
      </c>
      <c r="B29" s="37" t="s">
        <v>89</v>
      </c>
      <c r="C29" s="71">
        <v>566.9</v>
      </c>
      <c r="D29" s="71">
        <v>543</v>
      </c>
      <c r="E29" s="82">
        <v>554.95000000000005</v>
      </c>
      <c r="F29" s="82">
        <v>554.95000000000005</v>
      </c>
      <c r="G29" s="82">
        <v>554.95000000000005</v>
      </c>
      <c r="I29" s="78"/>
      <c r="J29" s="80"/>
    </row>
    <row r="30" spans="1:10" s="68" customFormat="1" ht="14.25" x14ac:dyDescent="0.2">
      <c r="A30" s="39">
        <v>4</v>
      </c>
      <c r="B30" s="40" t="s">
        <v>39</v>
      </c>
      <c r="C30" s="69">
        <f>C31</f>
        <v>412.49</v>
      </c>
      <c r="D30" s="69">
        <f>D31</f>
        <v>6288.09</v>
      </c>
      <c r="E30" s="83">
        <f>E31</f>
        <v>2337.21</v>
      </c>
      <c r="F30" s="83">
        <f>F31</f>
        <v>2337.21</v>
      </c>
      <c r="G30" s="83">
        <f>G31</f>
        <v>2337.21</v>
      </c>
      <c r="I30" s="84"/>
      <c r="J30" s="85"/>
    </row>
    <row r="31" spans="1:10" x14ac:dyDescent="0.25">
      <c r="A31" s="44">
        <v>42</v>
      </c>
      <c r="B31" s="41" t="s">
        <v>77</v>
      </c>
      <c r="C31" s="70">
        <v>412.49</v>
      </c>
      <c r="D31" s="70">
        <v>6288.09</v>
      </c>
      <c r="E31" s="82">
        <v>2337.21</v>
      </c>
      <c r="F31" s="82">
        <v>2337.21</v>
      </c>
      <c r="G31" s="82">
        <v>2337.21</v>
      </c>
      <c r="I31" s="78"/>
      <c r="J31" s="80"/>
    </row>
    <row r="32" spans="1:10" x14ac:dyDescent="0.25">
      <c r="I32" s="78"/>
      <c r="J32" s="80"/>
    </row>
    <row r="33" spans="1:10" x14ac:dyDescent="0.25">
      <c r="I33" s="78"/>
      <c r="J33" s="80"/>
    </row>
    <row r="34" spans="1:10" ht="15.6" customHeight="1" x14ac:dyDescent="0.25">
      <c r="A34" s="135" t="s">
        <v>40</v>
      </c>
      <c r="B34" s="135"/>
      <c r="C34" s="135"/>
      <c r="D34" s="135"/>
      <c r="E34" s="135"/>
      <c r="F34" s="135"/>
      <c r="G34" s="135"/>
      <c r="I34" s="78"/>
      <c r="J34" s="80"/>
    </row>
    <row r="35" spans="1:10" ht="18.75" x14ac:dyDescent="0.25">
      <c r="A35" s="22"/>
      <c r="B35" s="22"/>
      <c r="C35" s="22"/>
      <c r="D35" s="22"/>
      <c r="E35" s="22"/>
      <c r="F35" s="22"/>
      <c r="G35" s="22"/>
      <c r="H35" s="22"/>
      <c r="I35" s="78"/>
      <c r="J35" s="80"/>
    </row>
    <row r="36" spans="1:10" ht="25.5" x14ac:dyDescent="0.25">
      <c r="A36" s="27" t="s">
        <v>42</v>
      </c>
      <c r="B36" s="28" t="s">
        <v>22</v>
      </c>
      <c r="C36" s="29" t="s">
        <v>62</v>
      </c>
      <c r="D36" s="29" t="s">
        <v>63</v>
      </c>
      <c r="E36" s="27" t="s">
        <v>64</v>
      </c>
      <c r="F36" s="27" t="s">
        <v>65</v>
      </c>
      <c r="G36" s="27" t="s">
        <v>66</v>
      </c>
      <c r="I36" s="78"/>
    </row>
    <row r="37" spans="1:10" s="31" customFormat="1" ht="11.25" x14ac:dyDescent="0.2">
      <c r="A37" s="30">
        <v>1</v>
      </c>
      <c r="B37" s="30">
        <v>2</v>
      </c>
      <c r="C37" s="30">
        <v>3</v>
      </c>
      <c r="D37" s="30">
        <v>4</v>
      </c>
      <c r="E37" s="30">
        <v>5</v>
      </c>
      <c r="F37" s="30">
        <v>6</v>
      </c>
      <c r="G37" s="30">
        <v>7</v>
      </c>
      <c r="I37" s="79"/>
    </row>
    <row r="38" spans="1:10" s="68" customFormat="1" ht="14.25" x14ac:dyDescent="0.2">
      <c r="A38" s="32"/>
      <c r="B38" s="32" t="s">
        <v>29</v>
      </c>
      <c r="C38" s="69">
        <f>C39+C41+C43+C45+C48+C50</f>
        <v>1204527.27</v>
      </c>
      <c r="D38" s="69">
        <f>D39+D41+D43+D45+D48+D50</f>
        <v>1521087.17</v>
      </c>
      <c r="E38" s="86">
        <f>E39+E41+E43+E45+E48+E50</f>
        <v>1656959.6400000001</v>
      </c>
      <c r="F38" s="86">
        <f>F39+F41+F43+F45+F48+F50</f>
        <v>1656959.6400000001</v>
      </c>
      <c r="G38" s="86">
        <f>G39+G41+G43+G45+G48+G50</f>
        <v>1656959.6400000001</v>
      </c>
      <c r="I38" s="84"/>
    </row>
    <row r="39" spans="1:10" s="68" customFormat="1" ht="14.25" x14ac:dyDescent="0.2">
      <c r="A39" s="32">
        <v>1</v>
      </c>
      <c r="B39" s="32" t="s">
        <v>43</v>
      </c>
      <c r="C39" s="69">
        <f>C40</f>
        <v>43604.58</v>
      </c>
      <c r="D39" s="69">
        <f>D40</f>
        <v>42127.47</v>
      </c>
      <c r="E39" s="86">
        <f>E40</f>
        <v>41899.42</v>
      </c>
      <c r="F39" s="86">
        <f>F40</f>
        <v>41899.42</v>
      </c>
      <c r="G39" s="86">
        <f>G40</f>
        <v>41899.42</v>
      </c>
      <c r="I39" s="84"/>
    </row>
    <row r="40" spans="1:10" x14ac:dyDescent="0.25">
      <c r="A40" s="44">
        <v>11</v>
      </c>
      <c r="B40" s="34" t="s">
        <v>43</v>
      </c>
      <c r="C40" s="70">
        <v>43604.58</v>
      </c>
      <c r="D40" s="70">
        <v>42127.47</v>
      </c>
      <c r="E40" s="73">
        <v>41899.42</v>
      </c>
      <c r="F40" s="73">
        <v>41899.42</v>
      </c>
      <c r="G40" s="73">
        <v>41899.42</v>
      </c>
    </row>
    <row r="41" spans="1:10" s="68" customFormat="1" ht="14.25" x14ac:dyDescent="0.2">
      <c r="A41" s="36">
        <v>3</v>
      </c>
      <c r="B41" s="32" t="s">
        <v>44</v>
      </c>
      <c r="C41" s="69">
        <f>C42</f>
        <v>226.88</v>
      </c>
      <c r="D41" s="69">
        <f>D42</f>
        <v>963.2</v>
      </c>
      <c r="E41" s="86">
        <f>E42</f>
        <v>790</v>
      </c>
      <c r="F41" s="86">
        <f>F42</f>
        <v>790</v>
      </c>
      <c r="G41" s="86">
        <f>G42</f>
        <v>790</v>
      </c>
      <c r="I41" s="84"/>
    </row>
    <row r="42" spans="1:10" x14ac:dyDescent="0.25">
      <c r="A42" s="45">
        <v>31</v>
      </c>
      <c r="B42" s="37" t="s">
        <v>44</v>
      </c>
      <c r="C42" s="71">
        <v>226.88</v>
      </c>
      <c r="D42" s="71">
        <v>963.2</v>
      </c>
      <c r="E42" s="73">
        <v>790</v>
      </c>
      <c r="F42" s="73">
        <v>790</v>
      </c>
      <c r="G42" s="73">
        <v>790</v>
      </c>
      <c r="I42" s="78"/>
    </row>
    <row r="43" spans="1:10" s="68" customFormat="1" ht="14.25" x14ac:dyDescent="0.2">
      <c r="A43" s="36">
        <v>4</v>
      </c>
      <c r="B43" s="32" t="s">
        <v>58</v>
      </c>
      <c r="C43" s="69">
        <f>C44</f>
        <v>5420.58</v>
      </c>
      <c r="D43" s="69">
        <f>D44</f>
        <v>7123.48</v>
      </c>
      <c r="E43" s="86">
        <f>E44</f>
        <v>7413.12</v>
      </c>
      <c r="F43" s="86">
        <f>F44</f>
        <v>7413.12</v>
      </c>
      <c r="G43" s="86">
        <f>G44</f>
        <v>7413.12</v>
      </c>
    </row>
    <row r="44" spans="1:10" x14ac:dyDescent="0.25">
      <c r="A44" s="45">
        <v>42</v>
      </c>
      <c r="B44" s="37" t="s">
        <v>56</v>
      </c>
      <c r="C44" s="71">
        <v>5420.58</v>
      </c>
      <c r="D44" s="71">
        <v>7123.48</v>
      </c>
      <c r="E44" s="73">
        <v>7413.12</v>
      </c>
      <c r="F44" s="73">
        <v>7413.12</v>
      </c>
      <c r="G44" s="73">
        <v>7413.12</v>
      </c>
    </row>
    <row r="45" spans="1:10" x14ac:dyDescent="0.25">
      <c r="A45" s="36">
        <v>5</v>
      </c>
      <c r="B45" s="66" t="s">
        <v>78</v>
      </c>
      <c r="C45" s="72">
        <f>C46+C47</f>
        <v>1149597.6300000001</v>
      </c>
      <c r="D45" s="72">
        <f>D46+D47</f>
        <v>1465426.76</v>
      </c>
      <c r="E45" s="86">
        <f>E46+E47</f>
        <v>1581592.32</v>
      </c>
      <c r="F45" s="86">
        <f>F46+F47</f>
        <v>1581592.32</v>
      </c>
      <c r="G45" s="86">
        <f>G46+G47</f>
        <v>1581592.32</v>
      </c>
    </row>
    <row r="46" spans="1:10" x14ac:dyDescent="0.25">
      <c r="A46" s="45">
        <v>51</v>
      </c>
      <c r="B46" s="37" t="s">
        <v>79</v>
      </c>
      <c r="C46" s="71">
        <v>12177.61</v>
      </c>
      <c r="D46" s="71">
        <v>9527.2800000000007</v>
      </c>
      <c r="E46" s="73">
        <v>15079.97</v>
      </c>
      <c r="F46" s="73">
        <v>15079.97</v>
      </c>
      <c r="G46" s="73">
        <v>15079.97</v>
      </c>
    </row>
    <row r="47" spans="1:10" x14ac:dyDescent="0.25">
      <c r="A47" s="45">
        <v>53</v>
      </c>
      <c r="B47" s="37" t="s">
        <v>80</v>
      </c>
      <c r="C47" s="71">
        <v>1137420.02</v>
      </c>
      <c r="D47" s="71">
        <v>1455899.48</v>
      </c>
      <c r="E47" s="73">
        <v>1566512.35</v>
      </c>
      <c r="F47" s="73">
        <v>1566512.35</v>
      </c>
      <c r="G47" s="73">
        <v>1566512.35</v>
      </c>
    </row>
    <row r="48" spans="1:10" x14ac:dyDescent="0.25">
      <c r="A48" s="36">
        <v>6</v>
      </c>
      <c r="B48" s="66" t="s">
        <v>81</v>
      </c>
      <c r="C48" s="72">
        <f>C49</f>
        <v>580.72</v>
      </c>
      <c r="D48" s="72">
        <f>D49</f>
        <v>460</v>
      </c>
      <c r="E48" s="86">
        <f>E49</f>
        <v>460</v>
      </c>
      <c r="F48" s="86">
        <f>F49</f>
        <v>460</v>
      </c>
      <c r="G48" s="86">
        <f>G49</f>
        <v>460</v>
      </c>
    </row>
    <row r="49" spans="1:7" x14ac:dyDescent="0.25">
      <c r="A49" s="45">
        <v>62</v>
      </c>
      <c r="B49" s="37" t="s">
        <v>81</v>
      </c>
      <c r="C49" s="71">
        <v>580.72</v>
      </c>
      <c r="D49" s="71">
        <v>460</v>
      </c>
      <c r="E49" s="73">
        <v>460</v>
      </c>
      <c r="F49" s="73">
        <v>460</v>
      </c>
      <c r="G49" s="73">
        <v>460</v>
      </c>
    </row>
    <row r="50" spans="1:7" x14ac:dyDescent="0.25">
      <c r="A50" s="36">
        <v>9</v>
      </c>
      <c r="B50" s="66" t="s">
        <v>73</v>
      </c>
      <c r="C50" s="72">
        <f>C51</f>
        <v>5096.88</v>
      </c>
      <c r="D50" s="72">
        <f>D51</f>
        <v>4986.26</v>
      </c>
      <c r="E50" s="86">
        <f>E51</f>
        <v>24804.78</v>
      </c>
      <c r="F50" s="86">
        <f>F51</f>
        <v>24804.78</v>
      </c>
      <c r="G50" s="86">
        <f>G51</f>
        <v>24804.78</v>
      </c>
    </row>
    <row r="51" spans="1:7" x14ac:dyDescent="0.25">
      <c r="A51" s="45">
        <v>92</v>
      </c>
      <c r="B51" s="37" t="s">
        <v>82</v>
      </c>
      <c r="C51" s="71">
        <v>5096.88</v>
      </c>
      <c r="D51" s="71">
        <v>4986.26</v>
      </c>
      <c r="E51" s="73">
        <v>24804.78</v>
      </c>
      <c r="F51" s="73">
        <v>24804.78</v>
      </c>
      <c r="G51" s="73">
        <v>24804.78</v>
      </c>
    </row>
    <row r="53" spans="1:7" ht="25.5" x14ac:dyDescent="0.25">
      <c r="A53" s="27" t="s">
        <v>42</v>
      </c>
      <c r="B53" s="28" t="s">
        <v>22</v>
      </c>
      <c r="C53" s="29" t="s">
        <v>62</v>
      </c>
      <c r="D53" s="29" t="s">
        <v>63</v>
      </c>
      <c r="E53" s="27" t="s">
        <v>64</v>
      </c>
      <c r="F53" s="27" t="s">
        <v>65</v>
      </c>
      <c r="G53" s="27" t="s">
        <v>66</v>
      </c>
    </row>
    <row r="54" spans="1:7" s="31" customFormat="1" ht="11.25" x14ac:dyDescent="0.2">
      <c r="A54" s="30">
        <v>1</v>
      </c>
      <c r="B54" s="30">
        <v>2</v>
      </c>
      <c r="C54" s="30">
        <v>3</v>
      </c>
      <c r="D54" s="30">
        <v>4</v>
      </c>
      <c r="E54" s="30">
        <v>5</v>
      </c>
      <c r="F54" s="30">
        <v>6</v>
      </c>
      <c r="G54" s="30">
        <v>7</v>
      </c>
    </row>
    <row r="55" spans="1:7" s="68" customFormat="1" ht="14.25" x14ac:dyDescent="0.2">
      <c r="A55" s="32"/>
      <c r="B55" s="32" t="s">
        <v>35</v>
      </c>
      <c r="C55" s="69">
        <f>C56+C58+C60+C62+C65</f>
        <v>1196939.69</v>
      </c>
      <c r="D55" s="69">
        <f>D56+D58+D60+D62+D65</f>
        <v>1521087.17</v>
      </c>
      <c r="E55" s="86">
        <f>E56+E58+E60+E62+E65</f>
        <v>1656959.64</v>
      </c>
      <c r="F55" s="86">
        <f>F56+F58+F60+F62+F65</f>
        <v>1656959.64</v>
      </c>
      <c r="G55" s="86">
        <f>G56+G58+G60+G62+G65</f>
        <v>1656959.64</v>
      </c>
    </row>
    <row r="56" spans="1:7" s="68" customFormat="1" ht="14.25" x14ac:dyDescent="0.2">
      <c r="A56" s="32">
        <v>1</v>
      </c>
      <c r="B56" s="32" t="s">
        <v>41</v>
      </c>
      <c r="C56" s="69">
        <f>C57</f>
        <v>37999.47</v>
      </c>
      <c r="D56" s="69">
        <f>D57</f>
        <v>42127.47</v>
      </c>
      <c r="E56" s="86">
        <f>E57</f>
        <v>41899.42</v>
      </c>
      <c r="F56" s="86">
        <f>F57</f>
        <v>41899.42</v>
      </c>
      <c r="G56" s="86">
        <f>G57</f>
        <v>41899.42</v>
      </c>
    </row>
    <row r="57" spans="1:7" x14ac:dyDescent="0.25">
      <c r="A57" s="44">
        <v>11</v>
      </c>
      <c r="B57" s="34" t="s">
        <v>43</v>
      </c>
      <c r="C57" s="70">
        <v>37999.47</v>
      </c>
      <c r="D57" s="70">
        <v>42127.47</v>
      </c>
      <c r="E57" s="73">
        <v>41899.42</v>
      </c>
      <c r="F57" s="73">
        <v>41899.42</v>
      </c>
      <c r="G57" s="73">
        <v>41899.42</v>
      </c>
    </row>
    <row r="58" spans="1:7" s="68" customFormat="1" ht="14.25" x14ac:dyDescent="0.2">
      <c r="A58" s="36">
        <v>3</v>
      </c>
      <c r="B58" s="32" t="s">
        <v>44</v>
      </c>
      <c r="C58" s="69">
        <f>C59</f>
        <v>165.44</v>
      </c>
      <c r="D58" s="69">
        <f>D59</f>
        <v>1148.56</v>
      </c>
      <c r="E58" s="86">
        <f>E59</f>
        <v>1025.57</v>
      </c>
      <c r="F58" s="86">
        <f>F59</f>
        <v>1025.57</v>
      </c>
      <c r="G58" s="86">
        <f>G59</f>
        <v>1025.57</v>
      </c>
    </row>
    <row r="59" spans="1:7" x14ac:dyDescent="0.25">
      <c r="A59" s="45">
        <v>31</v>
      </c>
      <c r="B59" s="37" t="s">
        <v>44</v>
      </c>
      <c r="C59" s="71">
        <v>165.44</v>
      </c>
      <c r="D59" s="71">
        <v>1148.56</v>
      </c>
      <c r="E59" s="73">
        <v>1025.57</v>
      </c>
      <c r="F59" s="73">
        <v>1025.57</v>
      </c>
      <c r="G59" s="73">
        <v>1025.57</v>
      </c>
    </row>
    <row r="60" spans="1:7" s="68" customFormat="1" ht="14.25" x14ac:dyDescent="0.2">
      <c r="A60" s="36">
        <v>4</v>
      </c>
      <c r="B60" s="32" t="s">
        <v>58</v>
      </c>
      <c r="C60" s="69">
        <f>C61</f>
        <v>3693.66</v>
      </c>
      <c r="D60" s="69">
        <f>D61</f>
        <v>7348.74</v>
      </c>
      <c r="E60" s="86">
        <f>E61</f>
        <v>8555.23</v>
      </c>
      <c r="F60" s="86">
        <f>F61</f>
        <v>8555.23</v>
      </c>
      <c r="G60" s="86">
        <f>G61</f>
        <v>8555.23</v>
      </c>
    </row>
    <row r="61" spans="1:7" x14ac:dyDescent="0.25">
      <c r="A61" s="45">
        <v>42</v>
      </c>
      <c r="B61" s="37" t="s">
        <v>56</v>
      </c>
      <c r="C61" s="71">
        <v>3693.66</v>
      </c>
      <c r="D61" s="71">
        <v>7348.74</v>
      </c>
      <c r="E61" s="73">
        <v>8555.23</v>
      </c>
      <c r="F61" s="73">
        <v>8555.23</v>
      </c>
      <c r="G61" s="73">
        <v>8555.23</v>
      </c>
    </row>
    <row r="62" spans="1:7" s="68" customFormat="1" ht="14.25" x14ac:dyDescent="0.2">
      <c r="A62" s="36">
        <v>5</v>
      </c>
      <c r="B62" s="66" t="s">
        <v>78</v>
      </c>
      <c r="C62" s="72">
        <f>C63+C64</f>
        <v>1154740.4099999999</v>
      </c>
      <c r="D62" s="72">
        <f>D63+D64</f>
        <v>1469390.76</v>
      </c>
      <c r="E62" s="86">
        <f>E63+E64</f>
        <v>1604477.78</v>
      </c>
      <c r="F62" s="86">
        <f>F63+F64</f>
        <v>1604477.78</v>
      </c>
      <c r="G62" s="86">
        <f>G63+G64</f>
        <v>1604477.78</v>
      </c>
    </row>
    <row r="63" spans="1:7" x14ac:dyDescent="0.25">
      <c r="A63" s="45">
        <v>51</v>
      </c>
      <c r="B63" s="37" t="s">
        <v>79</v>
      </c>
      <c r="C63" s="71">
        <v>11483.76</v>
      </c>
      <c r="D63" s="71">
        <v>9527.2800000000007</v>
      </c>
      <c r="E63" s="73">
        <v>15079.97</v>
      </c>
      <c r="F63" s="73">
        <v>15079.97</v>
      </c>
      <c r="G63" s="73">
        <v>15079.97</v>
      </c>
    </row>
    <row r="64" spans="1:7" x14ac:dyDescent="0.25">
      <c r="A64" s="45">
        <v>53</v>
      </c>
      <c r="B64" s="37" t="s">
        <v>80</v>
      </c>
      <c r="C64" s="71">
        <v>1143256.6499999999</v>
      </c>
      <c r="D64" s="71">
        <v>1459863.48</v>
      </c>
      <c r="E64" s="73">
        <v>1589397.81</v>
      </c>
      <c r="F64" s="73">
        <v>1589397.81</v>
      </c>
      <c r="G64" s="73">
        <v>1589397.81</v>
      </c>
    </row>
    <row r="65" spans="1:7" s="68" customFormat="1" ht="14.25" x14ac:dyDescent="0.2">
      <c r="A65" s="36">
        <v>6</v>
      </c>
      <c r="B65" s="66" t="s">
        <v>81</v>
      </c>
      <c r="C65" s="72">
        <f>C66</f>
        <v>340.71</v>
      </c>
      <c r="D65" s="72">
        <f>D66</f>
        <v>1071.6400000000001</v>
      </c>
      <c r="E65" s="86">
        <f>E66</f>
        <v>1001.64</v>
      </c>
      <c r="F65" s="86">
        <f>F66</f>
        <v>1001.64</v>
      </c>
      <c r="G65" s="86">
        <f>G66</f>
        <v>1001.64</v>
      </c>
    </row>
    <row r="66" spans="1:7" x14ac:dyDescent="0.25">
      <c r="A66" s="45">
        <v>62</v>
      </c>
      <c r="B66" s="37" t="s">
        <v>81</v>
      </c>
      <c r="C66" s="71">
        <v>340.71</v>
      </c>
      <c r="D66" s="71">
        <v>1071.6400000000001</v>
      </c>
      <c r="E66" s="73">
        <v>1001.64</v>
      </c>
      <c r="F66" s="73">
        <v>1001.64</v>
      </c>
      <c r="G66" s="73">
        <v>1001.64</v>
      </c>
    </row>
    <row r="69" spans="1:7" ht="15.75" x14ac:dyDescent="0.25">
      <c r="B69" s="135" t="s">
        <v>45</v>
      </c>
      <c r="C69" s="135"/>
      <c r="D69" s="135"/>
      <c r="E69" s="135"/>
      <c r="F69" s="135"/>
      <c r="G69" s="135"/>
    </row>
    <row r="70" spans="1:7" ht="18.75" x14ac:dyDescent="0.25">
      <c r="B70" s="22"/>
      <c r="C70" s="22"/>
      <c r="D70" s="22"/>
      <c r="E70" s="22"/>
      <c r="F70" s="22"/>
      <c r="G70" s="22"/>
    </row>
    <row r="71" spans="1:7" ht="25.5" x14ac:dyDescent="0.25">
      <c r="A71" s="27" t="s">
        <v>42</v>
      </c>
      <c r="B71" s="28" t="s">
        <v>22</v>
      </c>
      <c r="C71" s="29" t="s">
        <v>62</v>
      </c>
      <c r="D71" s="29" t="s">
        <v>63</v>
      </c>
      <c r="E71" s="27" t="s">
        <v>64</v>
      </c>
      <c r="F71" s="27" t="s">
        <v>65</v>
      </c>
      <c r="G71" s="27" t="s">
        <v>66</v>
      </c>
    </row>
    <row r="72" spans="1:7" x14ac:dyDescent="0.25">
      <c r="A72" s="30">
        <v>1</v>
      </c>
      <c r="B72" s="30">
        <v>2</v>
      </c>
      <c r="C72" s="30">
        <v>3</v>
      </c>
      <c r="D72" s="30">
        <v>4</v>
      </c>
      <c r="E72" s="30">
        <v>5</v>
      </c>
      <c r="F72" s="30">
        <v>6</v>
      </c>
      <c r="G72" s="30">
        <v>7</v>
      </c>
    </row>
    <row r="73" spans="1:7" s="68" customFormat="1" ht="14.25" x14ac:dyDescent="0.2">
      <c r="A73" s="47"/>
      <c r="B73" s="32" t="s">
        <v>35</v>
      </c>
      <c r="C73" s="69">
        <f>C74</f>
        <v>1196939.69</v>
      </c>
      <c r="D73" s="69">
        <f>D74</f>
        <v>1521087.17</v>
      </c>
      <c r="E73" s="86">
        <f>E74</f>
        <v>1656959.64</v>
      </c>
      <c r="F73" s="86">
        <v>1656959.64</v>
      </c>
      <c r="G73" s="86">
        <v>1656959.64</v>
      </c>
    </row>
    <row r="74" spans="1:7" s="68" customFormat="1" ht="14.25" x14ac:dyDescent="0.2">
      <c r="A74" s="47" t="s">
        <v>83</v>
      </c>
      <c r="B74" s="32" t="s">
        <v>84</v>
      </c>
      <c r="C74" s="69">
        <f>C75+C76</f>
        <v>1196939.69</v>
      </c>
      <c r="D74" s="69">
        <f>D76+D75</f>
        <v>1521087.17</v>
      </c>
      <c r="E74" s="86">
        <f>E75+E76</f>
        <v>1656959.64</v>
      </c>
      <c r="F74" s="86">
        <v>1656959.64</v>
      </c>
      <c r="G74" s="86">
        <v>1656959.64</v>
      </c>
    </row>
    <row r="75" spans="1:7" x14ac:dyDescent="0.25">
      <c r="A75" s="48" t="s">
        <v>85</v>
      </c>
      <c r="B75" s="34" t="s">
        <v>86</v>
      </c>
      <c r="C75" s="70">
        <v>1142479.74</v>
      </c>
      <c r="D75" s="70">
        <v>1462561.52</v>
      </c>
      <c r="E75" s="73">
        <v>1596835.69</v>
      </c>
      <c r="F75" s="73">
        <v>1596835.69</v>
      </c>
      <c r="G75" s="73">
        <v>1596835.69</v>
      </c>
    </row>
    <row r="76" spans="1:7" x14ac:dyDescent="0.25">
      <c r="A76" s="49" t="s">
        <v>87</v>
      </c>
      <c r="B76" s="35" t="s">
        <v>88</v>
      </c>
      <c r="C76" s="71">
        <v>54459.95</v>
      </c>
      <c r="D76" s="71">
        <v>58525.65</v>
      </c>
      <c r="E76" s="73">
        <v>60123.95</v>
      </c>
      <c r="F76" s="73">
        <v>60123.95</v>
      </c>
      <c r="G76" s="73">
        <v>60123.95</v>
      </c>
    </row>
  </sheetData>
  <mergeCells count="4">
    <mergeCell ref="B69:G69"/>
    <mergeCell ref="A2:G2"/>
    <mergeCell ref="A4:G4"/>
    <mergeCell ref="A34:G3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2" max="6" man="1"/>
    <brk id="6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/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0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35" t="s">
        <v>46</v>
      </c>
      <c r="B2" s="135"/>
      <c r="C2" s="135"/>
      <c r="D2" s="135"/>
      <c r="E2" s="135"/>
      <c r="F2" s="135"/>
      <c r="G2" s="135"/>
      <c r="H2" s="46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35" t="s">
        <v>47</v>
      </c>
      <c r="B4" s="135"/>
      <c r="C4" s="135"/>
      <c r="D4" s="135"/>
      <c r="E4" s="135"/>
      <c r="F4" s="135"/>
      <c r="G4" s="135"/>
      <c r="H4" s="46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42</v>
      </c>
      <c r="B6" s="28" t="s">
        <v>22</v>
      </c>
      <c r="C6" s="29" t="s">
        <v>13</v>
      </c>
      <c r="D6" s="29" t="s">
        <v>23</v>
      </c>
      <c r="E6" s="27" t="s">
        <v>24</v>
      </c>
      <c r="F6" s="27" t="s">
        <v>25</v>
      </c>
      <c r="G6" s="27" t="s">
        <v>26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>
        <v>8</v>
      </c>
      <c r="B8" s="32" t="s">
        <v>48</v>
      </c>
      <c r="C8" s="32"/>
      <c r="D8" s="32"/>
      <c r="E8" s="33"/>
      <c r="F8" s="33"/>
      <c r="G8" s="33"/>
    </row>
    <row r="9" spans="1:10" x14ac:dyDescent="0.25">
      <c r="A9" s="44">
        <v>84</v>
      </c>
      <c r="B9" s="34" t="s">
        <v>49</v>
      </c>
      <c r="C9" s="32"/>
      <c r="D9" s="32"/>
      <c r="E9" s="33"/>
      <c r="F9" s="33"/>
      <c r="G9" s="33"/>
    </row>
    <row r="10" spans="1:10" x14ac:dyDescent="0.25">
      <c r="A10" s="44" t="s">
        <v>32</v>
      </c>
      <c r="B10" s="38"/>
      <c r="C10" s="34"/>
      <c r="D10" s="34"/>
      <c r="E10" s="33"/>
      <c r="F10" s="33"/>
      <c r="G10" s="33"/>
    </row>
    <row r="11" spans="1:10" x14ac:dyDescent="0.25">
      <c r="A11" s="32">
        <v>5</v>
      </c>
      <c r="B11" s="40" t="s">
        <v>50</v>
      </c>
      <c r="C11" s="34"/>
      <c r="D11" s="34"/>
      <c r="E11" s="33"/>
      <c r="F11" s="33"/>
      <c r="G11" s="33"/>
    </row>
    <row r="12" spans="1:10" x14ac:dyDescent="0.25">
      <c r="A12" s="44">
        <v>54</v>
      </c>
      <c r="B12" s="41" t="s">
        <v>51</v>
      </c>
      <c r="C12" s="34"/>
      <c r="D12" s="34"/>
      <c r="E12" s="33"/>
      <c r="F12" s="33"/>
      <c r="G12" s="33"/>
    </row>
    <row r="13" spans="1:10" x14ac:dyDescent="0.25">
      <c r="A13" s="44" t="s">
        <v>32</v>
      </c>
      <c r="B13" s="40"/>
      <c r="C13" s="34"/>
      <c r="D13" s="34"/>
      <c r="E13" s="33"/>
      <c r="F13" s="33"/>
      <c r="G13" s="33"/>
    </row>
    <row r="16" spans="1:10" ht="15.75" x14ac:dyDescent="0.25">
      <c r="B16" s="135" t="s">
        <v>52</v>
      </c>
      <c r="C16" s="135"/>
      <c r="D16" s="135"/>
      <c r="E16" s="135"/>
      <c r="F16" s="135"/>
      <c r="G16" s="135"/>
    </row>
    <row r="17" spans="1:7" ht="18.75" x14ac:dyDescent="0.25">
      <c r="B17" s="22"/>
      <c r="C17" s="22"/>
      <c r="D17" s="22"/>
      <c r="E17" s="22"/>
      <c r="F17" s="22"/>
      <c r="G17" s="22"/>
    </row>
    <row r="18" spans="1:7" ht="25.5" x14ac:dyDescent="0.25">
      <c r="A18" s="27" t="s">
        <v>42</v>
      </c>
      <c r="B18" s="28" t="s">
        <v>22</v>
      </c>
      <c r="C18" s="29" t="s">
        <v>13</v>
      </c>
      <c r="D18" s="29" t="s">
        <v>23</v>
      </c>
      <c r="E18" s="27" t="s">
        <v>24</v>
      </c>
      <c r="F18" s="27" t="s">
        <v>25</v>
      </c>
      <c r="G18" s="27" t="s">
        <v>26</v>
      </c>
    </row>
    <row r="19" spans="1:7" ht="10.15" customHeight="1" x14ac:dyDescent="0.25">
      <c r="A19" s="30">
        <v>1</v>
      </c>
      <c r="B19" s="30">
        <v>2</v>
      </c>
      <c r="C19" s="30">
        <v>3</v>
      </c>
      <c r="D19" s="30">
        <v>4</v>
      </c>
      <c r="E19" s="30">
        <v>5</v>
      </c>
      <c r="F19" s="30">
        <v>6</v>
      </c>
      <c r="G19" s="30">
        <v>7</v>
      </c>
    </row>
    <row r="20" spans="1:7" x14ac:dyDescent="0.25">
      <c r="A20" s="32">
        <v>8</v>
      </c>
      <c r="B20" s="32" t="s">
        <v>59</v>
      </c>
      <c r="C20" s="32"/>
      <c r="D20" s="32"/>
      <c r="E20" s="33"/>
      <c r="F20" s="33"/>
      <c r="G20" s="33"/>
    </row>
    <row r="21" spans="1:7" x14ac:dyDescent="0.25">
      <c r="A21" s="44">
        <v>81</v>
      </c>
      <c r="B21" s="34" t="s">
        <v>60</v>
      </c>
      <c r="C21" s="34"/>
      <c r="D21" s="34"/>
      <c r="E21" s="33"/>
      <c r="F21" s="33"/>
      <c r="G21" s="33"/>
    </row>
    <row r="22" spans="1:7" x14ac:dyDescent="0.25">
      <c r="A22" s="65" t="s">
        <v>32</v>
      </c>
      <c r="B22" s="34"/>
      <c r="C22" s="51"/>
      <c r="D22" s="51"/>
      <c r="E22" s="51"/>
      <c r="F22" s="51"/>
      <c r="G22" s="51"/>
    </row>
    <row r="23" spans="1:7" x14ac:dyDescent="0.25">
      <c r="A23" s="51"/>
      <c r="B23" s="43"/>
      <c r="C23" s="51"/>
      <c r="D23" s="51"/>
      <c r="E23" s="51"/>
      <c r="F23" s="51"/>
      <c r="G23" s="51"/>
    </row>
    <row r="24" spans="1:7" x14ac:dyDescent="0.25">
      <c r="A24" s="51"/>
      <c r="B24" s="32" t="s">
        <v>53</v>
      </c>
      <c r="C24" s="51"/>
      <c r="D24" s="51"/>
      <c r="E24" s="51"/>
      <c r="F24" s="51"/>
      <c r="G24" s="51"/>
    </row>
    <row r="25" spans="1:7" x14ac:dyDescent="0.25">
      <c r="A25" s="32">
        <v>1</v>
      </c>
      <c r="B25" s="32" t="s">
        <v>43</v>
      </c>
      <c r="C25" s="32"/>
      <c r="D25" s="32"/>
      <c r="E25" s="33"/>
      <c r="F25" s="33"/>
      <c r="G25" s="33"/>
    </row>
    <row r="26" spans="1:7" x14ac:dyDescent="0.25">
      <c r="A26" s="44">
        <v>11</v>
      </c>
      <c r="B26" s="34" t="s">
        <v>43</v>
      </c>
      <c r="C26" s="34"/>
      <c r="D26" s="34"/>
      <c r="E26" s="33"/>
      <c r="F26" s="33"/>
      <c r="G26" s="33"/>
    </row>
    <row r="27" spans="1:7" x14ac:dyDescent="0.25">
      <c r="A27" s="65" t="s">
        <v>32</v>
      </c>
      <c r="B27" s="42"/>
      <c r="C27" s="51"/>
      <c r="D27" s="51"/>
      <c r="E27" s="51"/>
      <c r="F27" s="51"/>
      <c r="G27" s="51"/>
    </row>
    <row r="28" spans="1:7" x14ac:dyDescent="0.25">
      <c r="A28" s="32">
        <v>3</v>
      </c>
      <c r="B28" s="32" t="s">
        <v>57</v>
      </c>
      <c r="C28" s="32"/>
      <c r="D28" s="32"/>
      <c r="E28" s="33"/>
      <c r="F28" s="33"/>
      <c r="G28" s="33"/>
    </row>
    <row r="29" spans="1:7" x14ac:dyDescent="0.25">
      <c r="A29" s="44">
        <v>31</v>
      </c>
      <c r="B29" s="34" t="s">
        <v>44</v>
      </c>
      <c r="C29" s="34"/>
      <c r="D29" s="34"/>
      <c r="E29" s="33"/>
      <c r="F29" s="33"/>
      <c r="G29" s="33"/>
    </row>
    <row r="30" spans="1:7" x14ac:dyDescent="0.25">
      <c r="A30" s="32">
        <v>4</v>
      </c>
      <c r="B30" s="32" t="s">
        <v>58</v>
      </c>
      <c r="C30" s="32"/>
      <c r="D30" s="32"/>
      <c r="E30" s="33"/>
      <c r="F30" s="33"/>
      <c r="G30" s="33"/>
    </row>
    <row r="31" spans="1:7" x14ac:dyDescent="0.25">
      <c r="A31" s="44">
        <v>43</v>
      </c>
      <c r="B31" s="34" t="s">
        <v>56</v>
      </c>
      <c r="C31" s="34"/>
      <c r="D31" s="34"/>
      <c r="E31" s="33"/>
      <c r="F31" s="33"/>
      <c r="G31" s="33"/>
    </row>
    <row r="32" spans="1:7" x14ac:dyDescent="0.25">
      <c r="A32" s="44" t="s">
        <v>32</v>
      </c>
      <c r="B32" s="34"/>
      <c r="C32" s="34"/>
      <c r="D32" s="34"/>
      <c r="E32" s="33"/>
      <c r="F32" s="33"/>
      <c r="G32" s="3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workbookViewId="0">
      <selection activeCell="H11" sqref="H11"/>
    </sheetView>
  </sheetViews>
  <sheetFormatPr defaultColWidth="8.85546875" defaultRowHeight="15" x14ac:dyDescent="0.25"/>
  <cols>
    <col min="1" max="1" width="29" style="23" customWidth="1"/>
    <col min="2" max="2" width="34.28515625" style="23" customWidth="1"/>
    <col min="3" max="7" width="25.28515625" style="23" customWidth="1"/>
    <col min="8" max="16384" width="8.85546875" style="23"/>
  </cols>
  <sheetData>
    <row r="1" spans="1:7" ht="18.75" x14ac:dyDescent="0.25">
      <c r="A1" s="50"/>
      <c r="B1" s="22"/>
      <c r="C1" s="22"/>
      <c r="D1" s="22"/>
      <c r="E1" s="22"/>
      <c r="F1" s="24"/>
      <c r="G1" s="24"/>
    </row>
    <row r="2" spans="1:7" ht="15.75" x14ac:dyDescent="0.25">
      <c r="A2" s="135" t="s">
        <v>54</v>
      </c>
      <c r="B2" s="136"/>
      <c r="C2" s="136"/>
      <c r="D2" s="136"/>
      <c r="E2" s="136"/>
      <c r="F2" s="136"/>
      <c r="G2" s="136"/>
    </row>
    <row r="3" spans="1:7" ht="18.75" x14ac:dyDescent="0.25">
      <c r="A3" s="22"/>
      <c r="B3" s="22"/>
      <c r="C3" s="22"/>
      <c r="D3" s="22"/>
      <c r="E3" s="22"/>
      <c r="F3" s="24"/>
      <c r="G3" s="24"/>
    </row>
    <row r="4" spans="1:7" ht="25.5" x14ac:dyDescent="0.25">
      <c r="A4" s="27" t="s">
        <v>55</v>
      </c>
      <c r="B4" s="27" t="s">
        <v>22</v>
      </c>
      <c r="C4" s="29" t="s">
        <v>62</v>
      </c>
      <c r="D4" s="29" t="s">
        <v>63</v>
      </c>
      <c r="E4" s="27" t="s">
        <v>64</v>
      </c>
      <c r="F4" s="27" t="s">
        <v>65</v>
      </c>
      <c r="G4" s="27" t="s">
        <v>66</v>
      </c>
    </row>
    <row r="5" spans="1:7" s="31" customFormat="1" ht="11.25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s="68" customFormat="1" ht="25.5" x14ac:dyDescent="0.2">
      <c r="A6" s="53" t="s">
        <v>90</v>
      </c>
      <c r="B6" s="53" t="s">
        <v>91</v>
      </c>
      <c r="C6" s="98">
        <f t="shared" ref="C6:G8" si="0">C7</f>
        <v>1196939.6900000002</v>
      </c>
      <c r="D6" s="98">
        <f t="shared" si="0"/>
        <v>1521087.17</v>
      </c>
      <c r="E6" s="98">
        <f t="shared" si="0"/>
        <v>1656959.64</v>
      </c>
      <c r="F6" s="98">
        <f t="shared" si="0"/>
        <v>1656959.64</v>
      </c>
      <c r="G6" s="98">
        <f t="shared" si="0"/>
        <v>1656959.64</v>
      </c>
    </row>
    <row r="7" spans="1:7" s="68" customFormat="1" ht="14.25" x14ac:dyDescent="0.2">
      <c r="A7" s="54" t="s">
        <v>93</v>
      </c>
      <c r="B7" s="53" t="s">
        <v>92</v>
      </c>
      <c r="C7" s="98">
        <f t="shared" si="0"/>
        <v>1196939.6900000002</v>
      </c>
      <c r="D7" s="98">
        <f t="shared" si="0"/>
        <v>1521087.17</v>
      </c>
      <c r="E7" s="98">
        <f t="shared" si="0"/>
        <v>1656959.64</v>
      </c>
      <c r="F7" s="98">
        <f t="shared" si="0"/>
        <v>1656959.64</v>
      </c>
      <c r="G7" s="98">
        <f t="shared" si="0"/>
        <v>1656959.64</v>
      </c>
    </row>
    <row r="8" spans="1:7" s="68" customFormat="1" ht="14.25" x14ac:dyDescent="0.2">
      <c r="A8" s="56" t="s">
        <v>94</v>
      </c>
      <c r="B8" s="53" t="s">
        <v>95</v>
      </c>
      <c r="C8" s="98">
        <f t="shared" si="0"/>
        <v>1196939.6900000002</v>
      </c>
      <c r="D8" s="98">
        <f t="shared" si="0"/>
        <v>1521087.17</v>
      </c>
      <c r="E8" s="98">
        <f t="shared" si="0"/>
        <v>1656959.64</v>
      </c>
      <c r="F8" s="98">
        <f t="shared" si="0"/>
        <v>1656959.64</v>
      </c>
      <c r="G8" s="98">
        <f t="shared" si="0"/>
        <v>1656959.64</v>
      </c>
    </row>
    <row r="9" spans="1:7" s="90" customFormat="1" ht="14.25" x14ac:dyDescent="0.2">
      <c r="A9" s="56" t="s">
        <v>96</v>
      </c>
      <c r="B9" s="53" t="s">
        <v>97</v>
      </c>
      <c r="C9" s="98">
        <f>C10+C16+C39+C48+C52+C56+C65+C69+C73</f>
        <v>1196939.6900000002</v>
      </c>
      <c r="D9" s="98">
        <f>D10+D16+D39+D48+D52+D56+D65+D69+D73</f>
        <v>1521087.17</v>
      </c>
      <c r="E9" s="98">
        <f>E10+E16+E39+E48+E52+E56+E65+E69+E73</f>
        <v>1656959.64</v>
      </c>
      <c r="F9" s="98">
        <f>F10+F16+F39+F48+F52+F56+F65+F69+F73</f>
        <v>1656959.64</v>
      </c>
      <c r="G9" s="98">
        <f>G10+G16+G39+G48+G52+G56+G65+G69+G73</f>
        <v>1656959.64</v>
      </c>
    </row>
    <row r="10" spans="1:7" s="68" customFormat="1" ht="14.25" x14ac:dyDescent="0.2">
      <c r="A10" s="63" t="s">
        <v>98</v>
      </c>
      <c r="B10" s="53" t="s">
        <v>99</v>
      </c>
      <c r="C10" s="96">
        <f t="shared" ref="C10:G11" si="1">C11</f>
        <v>37863.58</v>
      </c>
      <c r="D10" s="96">
        <f t="shared" si="1"/>
        <v>39062.99</v>
      </c>
      <c r="E10" s="96">
        <f t="shared" si="1"/>
        <v>39062.99</v>
      </c>
      <c r="F10" s="96">
        <f t="shared" si="1"/>
        <v>39062.99</v>
      </c>
      <c r="G10" s="96">
        <f t="shared" si="1"/>
        <v>39062.99</v>
      </c>
    </row>
    <row r="11" spans="1:7" x14ac:dyDescent="0.25">
      <c r="A11" s="64" t="s">
        <v>100</v>
      </c>
      <c r="B11" s="55" t="s">
        <v>101</v>
      </c>
      <c r="C11" s="92">
        <f t="shared" si="1"/>
        <v>37863.58</v>
      </c>
      <c r="D11" s="92">
        <f t="shared" si="1"/>
        <v>39062.99</v>
      </c>
      <c r="E11" s="92">
        <f t="shared" si="1"/>
        <v>39062.99</v>
      </c>
      <c r="F11" s="92">
        <f t="shared" si="1"/>
        <v>39062.99</v>
      </c>
      <c r="G11" s="92">
        <f t="shared" si="1"/>
        <v>39062.99</v>
      </c>
    </row>
    <row r="12" spans="1:7" x14ac:dyDescent="0.25">
      <c r="A12" s="87" t="s">
        <v>102</v>
      </c>
      <c r="B12" s="57" t="s">
        <v>36</v>
      </c>
      <c r="C12" s="92">
        <f>SUM(C13:C15)</f>
        <v>37863.58</v>
      </c>
      <c r="D12" s="92">
        <f>SUM(D13:D15)</f>
        <v>39062.99</v>
      </c>
      <c r="E12" s="92">
        <f>SUM(E13:E15)</f>
        <v>39062.99</v>
      </c>
      <c r="F12" s="92">
        <f>SUM(F13:F15)</f>
        <v>39062.99</v>
      </c>
      <c r="G12" s="92">
        <f>SUM(G13:G15)</f>
        <v>39062.99</v>
      </c>
    </row>
    <row r="13" spans="1:7" x14ac:dyDescent="0.25">
      <c r="A13" s="87">
        <v>31</v>
      </c>
      <c r="B13" s="57" t="s">
        <v>37</v>
      </c>
      <c r="C13" s="92">
        <v>530.9</v>
      </c>
      <c r="D13" s="92">
        <v>530.9</v>
      </c>
      <c r="E13" s="92">
        <v>530.9</v>
      </c>
      <c r="F13" s="92">
        <v>530.9</v>
      </c>
      <c r="G13" s="92">
        <v>530.9</v>
      </c>
    </row>
    <row r="14" spans="1:7" x14ac:dyDescent="0.25">
      <c r="A14" s="87">
        <v>32</v>
      </c>
      <c r="B14" s="57" t="s">
        <v>38</v>
      </c>
      <c r="C14" s="92">
        <v>37332.68</v>
      </c>
      <c r="D14" s="92">
        <v>38532.089999999997</v>
      </c>
      <c r="E14" s="92">
        <v>38532.089999999997</v>
      </c>
      <c r="F14" s="92">
        <v>38532.089999999997</v>
      </c>
      <c r="G14" s="92">
        <v>38532.089999999997</v>
      </c>
    </row>
    <row r="15" spans="1:7" x14ac:dyDescent="0.25">
      <c r="A15" s="87">
        <v>34</v>
      </c>
      <c r="B15" s="57" t="s">
        <v>75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</row>
    <row r="16" spans="1:7" s="68" customFormat="1" ht="14.25" x14ac:dyDescent="0.2">
      <c r="A16" s="63" t="s">
        <v>103</v>
      </c>
      <c r="B16" s="53" t="s">
        <v>104</v>
      </c>
      <c r="C16" s="96">
        <f>C17+C22+C25+C34</f>
        <v>1098771.8599999999</v>
      </c>
      <c r="D16" s="96">
        <f>D17+D22+D25+D34</f>
        <v>1415208.3199999998</v>
      </c>
      <c r="E16" s="96">
        <f>E17+E22+E25+E34</f>
        <v>1543580.27</v>
      </c>
      <c r="F16" s="96">
        <f>F17+F22+F25+F34</f>
        <v>1543580.27</v>
      </c>
      <c r="G16" s="96">
        <f>G17+G22+G25+G34</f>
        <v>1543580.27</v>
      </c>
    </row>
    <row r="17" spans="1:7" x14ac:dyDescent="0.25">
      <c r="A17" s="64" t="s">
        <v>105</v>
      </c>
      <c r="B17" s="55" t="s">
        <v>44</v>
      </c>
      <c r="C17" s="92">
        <f>C18+C20</f>
        <v>165.44</v>
      </c>
      <c r="D17" s="92">
        <f>D18+D20</f>
        <v>1148.56</v>
      </c>
      <c r="E17" s="92">
        <f>E18+E20</f>
        <v>1025.5700000000002</v>
      </c>
      <c r="F17" s="92">
        <f>F18+F20</f>
        <v>1025.5700000000002</v>
      </c>
      <c r="G17" s="92">
        <f>G18+G20</f>
        <v>1025.5700000000002</v>
      </c>
    </row>
    <row r="18" spans="1:7" x14ac:dyDescent="0.25">
      <c r="A18" s="87" t="s">
        <v>102</v>
      </c>
      <c r="B18" s="57" t="s">
        <v>36</v>
      </c>
      <c r="C18" s="92">
        <f>C19</f>
        <v>165.44</v>
      </c>
      <c r="D18" s="92">
        <f>D19</f>
        <v>400.38</v>
      </c>
      <c r="E18" s="92">
        <f>E19</f>
        <v>290</v>
      </c>
      <c r="F18" s="92">
        <f>F19</f>
        <v>290</v>
      </c>
      <c r="G18" s="92">
        <f>G19</f>
        <v>290</v>
      </c>
    </row>
    <row r="19" spans="1:7" x14ac:dyDescent="0.25">
      <c r="A19" s="87">
        <v>32</v>
      </c>
      <c r="B19" s="57" t="s">
        <v>38</v>
      </c>
      <c r="C19" s="92">
        <v>165.44</v>
      </c>
      <c r="D19" s="92">
        <v>400.38</v>
      </c>
      <c r="E19" s="92">
        <v>290</v>
      </c>
      <c r="F19" s="92">
        <v>290</v>
      </c>
      <c r="G19" s="92">
        <v>290</v>
      </c>
    </row>
    <row r="20" spans="1:7" x14ac:dyDescent="0.25">
      <c r="A20" s="87" t="s">
        <v>106</v>
      </c>
      <c r="B20" s="58" t="s">
        <v>39</v>
      </c>
      <c r="C20" s="92">
        <f>C21</f>
        <v>0</v>
      </c>
      <c r="D20" s="92">
        <f>D21</f>
        <v>748.18</v>
      </c>
      <c r="E20" s="92">
        <f>E21</f>
        <v>735.57</v>
      </c>
      <c r="F20" s="92">
        <f>F21</f>
        <v>735.57</v>
      </c>
      <c r="G20" s="92">
        <f>G21</f>
        <v>735.57</v>
      </c>
    </row>
    <row r="21" spans="1:7" ht="25.5" x14ac:dyDescent="0.25">
      <c r="A21" s="87">
        <v>42</v>
      </c>
      <c r="B21" s="58" t="s">
        <v>77</v>
      </c>
      <c r="C21" s="92">
        <v>0</v>
      </c>
      <c r="D21" s="92">
        <v>748.18</v>
      </c>
      <c r="E21" s="92">
        <v>735.57</v>
      </c>
      <c r="F21" s="92">
        <v>735.57</v>
      </c>
      <c r="G21" s="92">
        <v>735.57</v>
      </c>
    </row>
    <row r="22" spans="1:7" x14ac:dyDescent="0.25">
      <c r="A22" s="64" t="s">
        <v>107</v>
      </c>
      <c r="B22" s="55" t="s">
        <v>58</v>
      </c>
      <c r="C22" s="92">
        <f t="shared" ref="C22:G23" si="2">C23</f>
        <v>3693.66</v>
      </c>
      <c r="D22" s="92">
        <f t="shared" si="2"/>
        <v>7348.74</v>
      </c>
      <c r="E22" s="92">
        <f t="shared" si="2"/>
        <v>8555.23</v>
      </c>
      <c r="F22" s="92">
        <f t="shared" si="2"/>
        <v>8555.23</v>
      </c>
      <c r="G22" s="92">
        <f t="shared" si="2"/>
        <v>8555.23</v>
      </c>
    </row>
    <row r="23" spans="1:7" s="52" customFormat="1" x14ac:dyDescent="0.25">
      <c r="A23" s="87" t="s">
        <v>102</v>
      </c>
      <c r="B23" s="58" t="s">
        <v>36</v>
      </c>
      <c r="C23" s="92">
        <f t="shared" si="2"/>
        <v>3693.66</v>
      </c>
      <c r="D23" s="92">
        <f t="shared" si="2"/>
        <v>7348.74</v>
      </c>
      <c r="E23" s="92">
        <f t="shared" si="2"/>
        <v>8555.23</v>
      </c>
      <c r="F23" s="92">
        <f t="shared" si="2"/>
        <v>8555.23</v>
      </c>
      <c r="G23" s="92">
        <f t="shared" si="2"/>
        <v>8555.23</v>
      </c>
    </row>
    <row r="24" spans="1:7" x14ac:dyDescent="0.25">
      <c r="A24" s="87">
        <v>32</v>
      </c>
      <c r="B24" s="58" t="s">
        <v>38</v>
      </c>
      <c r="C24" s="92">
        <v>3693.66</v>
      </c>
      <c r="D24" s="92">
        <v>7348.74</v>
      </c>
      <c r="E24" s="92">
        <v>8555.23</v>
      </c>
      <c r="F24" s="92">
        <v>8555.23</v>
      </c>
      <c r="G24" s="92">
        <v>8555.23</v>
      </c>
    </row>
    <row r="25" spans="1:7" s="97" customFormat="1" ht="12.75" x14ac:dyDescent="0.2">
      <c r="A25" s="64" t="s">
        <v>108</v>
      </c>
      <c r="B25" s="55" t="s">
        <v>78</v>
      </c>
      <c r="C25" s="92">
        <f>C26+C32</f>
        <v>1094572.0499999998</v>
      </c>
      <c r="D25" s="92">
        <f>D26+D32</f>
        <v>1405639.38</v>
      </c>
      <c r="E25" s="92">
        <f>E26+E32</f>
        <v>1532997.83</v>
      </c>
      <c r="F25" s="92">
        <f>F26+F32</f>
        <v>1532997.83</v>
      </c>
      <c r="G25" s="92">
        <f>G26+G32</f>
        <v>1532997.83</v>
      </c>
    </row>
    <row r="26" spans="1:7" x14ac:dyDescent="0.25">
      <c r="A26" s="87" t="s">
        <v>102</v>
      </c>
      <c r="B26" s="57" t="s">
        <v>36</v>
      </c>
      <c r="C26" s="92">
        <f>SUM(C27:C31)</f>
        <v>1094159.5599999998</v>
      </c>
      <c r="D26" s="92">
        <f>SUM(D27:D31)</f>
        <v>1401171.1099999999</v>
      </c>
      <c r="E26" s="92">
        <f>SUM(E27:E31)</f>
        <v>1532397.83</v>
      </c>
      <c r="F26" s="92">
        <f>SUM(F27:F31)</f>
        <v>1532397.83</v>
      </c>
      <c r="G26" s="92">
        <f>SUM(G27:G31)</f>
        <v>1532397.83</v>
      </c>
    </row>
    <row r="27" spans="1:7" x14ac:dyDescent="0.25">
      <c r="A27" s="87">
        <v>31</v>
      </c>
      <c r="B27" s="57" t="s">
        <v>109</v>
      </c>
      <c r="C27" s="92">
        <v>1025536.62</v>
      </c>
      <c r="D27" s="92">
        <v>1301379.1499999999</v>
      </c>
      <c r="E27" s="92">
        <v>1453241.58</v>
      </c>
      <c r="F27" s="92">
        <v>1453241.58</v>
      </c>
      <c r="G27" s="92">
        <v>1453241.58</v>
      </c>
    </row>
    <row r="28" spans="1:7" x14ac:dyDescent="0.25">
      <c r="A28" s="87">
        <v>32</v>
      </c>
      <c r="B28" s="57" t="s">
        <v>38</v>
      </c>
      <c r="C28" s="92">
        <v>57727.32</v>
      </c>
      <c r="D28" s="92">
        <v>87037.759999999995</v>
      </c>
      <c r="E28" s="92">
        <v>66301.3</v>
      </c>
      <c r="F28" s="92">
        <v>66301.3</v>
      </c>
      <c r="G28" s="92">
        <v>66301.3</v>
      </c>
    </row>
    <row r="29" spans="1:7" x14ac:dyDescent="0.25">
      <c r="A29" s="87">
        <v>34</v>
      </c>
      <c r="B29" s="57" t="s">
        <v>75</v>
      </c>
      <c r="C29" s="92">
        <v>355.33</v>
      </c>
      <c r="D29" s="92">
        <v>0</v>
      </c>
      <c r="E29" s="92">
        <v>0</v>
      </c>
      <c r="F29" s="92">
        <v>0</v>
      </c>
      <c r="G29" s="92">
        <v>0</v>
      </c>
    </row>
    <row r="30" spans="1:7" ht="25.5" x14ac:dyDescent="0.25">
      <c r="A30" s="87">
        <v>37</v>
      </c>
      <c r="B30" s="57" t="s">
        <v>110</v>
      </c>
      <c r="C30" s="92">
        <v>9973.39</v>
      </c>
      <c r="D30" s="92">
        <v>12211.2</v>
      </c>
      <c r="E30" s="92">
        <v>12300</v>
      </c>
      <c r="F30" s="92">
        <v>12300</v>
      </c>
      <c r="G30" s="92">
        <v>12300</v>
      </c>
    </row>
    <row r="31" spans="1:7" x14ac:dyDescent="0.25">
      <c r="A31" s="87">
        <v>38</v>
      </c>
      <c r="B31" s="57" t="s">
        <v>111</v>
      </c>
      <c r="C31" s="92">
        <v>566.9</v>
      </c>
      <c r="D31" s="92">
        <v>543</v>
      </c>
      <c r="E31" s="92">
        <v>554.95000000000005</v>
      </c>
      <c r="F31" s="92">
        <v>554.95000000000005</v>
      </c>
      <c r="G31" s="92">
        <v>554.95000000000005</v>
      </c>
    </row>
    <row r="32" spans="1:7" x14ac:dyDescent="0.25">
      <c r="A32" s="87" t="s">
        <v>106</v>
      </c>
      <c r="B32" s="58" t="s">
        <v>39</v>
      </c>
      <c r="C32" s="92">
        <f>C33</f>
        <v>412.49</v>
      </c>
      <c r="D32" s="92">
        <f>D33</f>
        <v>4468.2700000000004</v>
      </c>
      <c r="E32" s="92">
        <f>E33</f>
        <v>600</v>
      </c>
      <c r="F32" s="92">
        <f>F33</f>
        <v>600</v>
      </c>
      <c r="G32" s="92">
        <f>G33</f>
        <v>600</v>
      </c>
    </row>
    <row r="33" spans="1:7" ht="25.5" x14ac:dyDescent="0.25">
      <c r="A33" s="87">
        <v>42</v>
      </c>
      <c r="B33" s="57" t="s">
        <v>77</v>
      </c>
      <c r="C33" s="92">
        <v>412.49</v>
      </c>
      <c r="D33" s="92">
        <v>4468.2700000000004</v>
      </c>
      <c r="E33" s="92">
        <v>600</v>
      </c>
      <c r="F33" s="92">
        <v>600</v>
      </c>
      <c r="G33" s="92">
        <v>600</v>
      </c>
    </row>
    <row r="34" spans="1:7" s="88" customFormat="1" x14ac:dyDescent="0.25">
      <c r="A34" s="64" t="s">
        <v>112</v>
      </c>
      <c r="B34" s="89" t="s">
        <v>81</v>
      </c>
      <c r="C34" s="92">
        <f>C35+C37</f>
        <v>340.71</v>
      </c>
      <c r="D34" s="92">
        <f>D35+D37</f>
        <v>1071.6400000000001</v>
      </c>
      <c r="E34" s="92">
        <f>E35+E37</f>
        <v>1001.64</v>
      </c>
      <c r="F34" s="92">
        <f>F35+F37</f>
        <v>1001.64</v>
      </c>
      <c r="G34" s="92">
        <f>G35+G37</f>
        <v>1001.64</v>
      </c>
    </row>
    <row r="35" spans="1:7" x14ac:dyDescent="0.25">
      <c r="A35" s="87" t="s">
        <v>102</v>
      </c>
      <c r="B35" s="91" t="s">
        <v>36</v>
      </c>
      <c r="C35" s="92">
        <f>C36</f>
        <v>340.71</v>
      </c>
      <c r="D35" s="92">
        <f>D36</f>
        <v>0</v>
      </c>
      <c r="E35" s="92">
        <f>E36</f>
        <v>0</v>
      </c>
      <c r="F35" s="92">
        <f>F36</f>
        <v>0</v>
      </c>
      <c r="G35" s="92">
        <f>G36</f>
        <v>0</v>
      </c>
    </row>
    <row r="36" spans="1:7" x14ac:dyDescent="0.25">
      <c r="A36" s="87">
        <v>32</v>
      </c>
      <c r="B36" s="58" t="s">
        <v>38</v>
      </c>
      <c r="C36" s="92">
        <v>340.71</v>
      </c>
      <c r="D36" s="92">
        <v>0</v>
      </c>
      <c r="E36" s="92">
        <v>0</v>
      </c>
      <c r="F36" s="92">
        <v>0</v>
      </c>
      <c r="G36" s="92">
        <v>0</v>
      </c>
    </row>
    <row r="37" spans="1:7" x14ac:dyDescent="0.25">
      <c r="A37" s="87" t="s">
        <v>106</v>
      </c>
      <c r="B37" s="58" t="s">
        <v>39</v>
      </c>
      <c r="C37" s="92">
        <f>C38</f>
        <v>0</v>
      </c>
      <c r="D37" s="92">
        <f>D38</f>
        <v>1071.6400000000001</v>
      </c>
      <c r="E37" s="92">
        <f>E38</f>
        <v>1001.64</v>
      </c>
      <c r="F37" s="92">
        <f>F38</f>
        <v>1001.64</v>
      </c>
      <c r="G37" s="92">
        <f>G38</f>
        <v>1001.64</v>
      </c>
    </row>
    <row r="38" spans="1:7" ht="25.5" x14ac:dyDescent="0.25">
      <c r="A38" s="87">
        <v>42</v>
      </c>
      <c r="B38" s="57" t="s">
        <v>77</v>
      </c>
      <c r="C38" s="93">
        <v>0</v>
      </c>
      <c r="D38" s="93">
        <v>1071.6400000000001</v>
      </c>
      <c r="E38" s="93">
        <v>1001.64</v>
      </c>
      <c r="F38" s="93">
        <v>1001.64</v>
      </c>
      <c r="G38" s="93">
        <v>1001.64</v>
      </c>
    </row>
    <row r="39" spans="1:7" s="68" customFormat="1" ht="14.25" x14ac:dyDescent="0.2">
      <c r="A39" s="63" t="s">
        <v>113</v>
      </c>
      <c r="B39" s="94" t="s">
        <v>122</v>
      </c>
      <c r="C39" s="95">
        <f>C40+C44</f>
        <v>3144.08</v>
      </c>
      <c r="D39" s="95">
        <f>D40+D44</f>
        <v>0</v>
      </c>
      <c r="E39" s="95">
        <f>E40+E44</f>
        <v>0</v>
      </c>
      <c r="F39" s="95">
        <f>F40+F44</f>
        <v>0</v>
      </c>
      <c r="G39" s="95">
        <f>G40+G44</f>
        <v>0</v>
      </c>
    </row>
    <row r="40" spans="1:7" x14ac:dyDescent="0.25">
      <c r="A40" s="64" t="s">
        <v>121</v>
      </c>
      <c r="B40" s="91" t="s">
        <v>43</v>
      </c>
      <c r="C40" s="93">
        <f>C41</f>
        <v>135.88999999999999</v>
      </c>
      <c r="D40" s="93">
        <f>D41</f>
        <v>0</v>
      </c>
      <c r="E40" s="93">
        <f>E41</f>
        <v>0</v>
      </c>
      <c r="F40" s="93">
        <f>F41</f>
        <v>0</v>
      </c>
      <c r="G40" s="93">
        <f>G41</f>
        <v>0</v>
      </c>
    </row>
    <row r="41" spans="1:7" x14ac:dyDescent="0.25">
      <c r="A41" s="87" t="s">
        <v>102</v>
      </c>
      <c r="B41" s="57" t="s">
        <v>36</v>
      </c>
      <c r="C41" s="93">
        <f>C42+C43</f>
        <v>135.88999999999999</v>
      </c>
      <c r="D41" s="93">
        <f>D42+D43</f>
        <v>0</v>
      </c>
      <c r="E41" s="93">
        <f>E42+E43</f>
        <v>0</v>
      </c>
      <c r="F41" s="93">
        <f>F42+F43</f>
        <v>0</v>
      </c>
      <c r="G41" s="93">
        <f>G42+G43</f>
        <v>0</v>
      </c>
    </row>
    <row r="42" spans="1:7" x14ac:dyDescent="0.25">
      <c r="A42" s="87">
        <v>31</v>
      </c>
      <c r="B42" s="57" t="s">
        <v>37</v>
      </c>
      <c r="C42" s="93">
        <v>135.88999999999999</v>
      </c>
      <c r="D42" s="93">
        <v>0</v>
      </c>
      <c r="E42" s="93">
        <v>0</v>
      </c>
      <c r="F42" s="93">
        <v>0</v>
      </c>
      <c r="G42" s="93">
        <v>0</v>
      </c>
    </row>
    <row r="43" spans="1:7" x14ac:dyDescent="0.25">
      <c r="A43" s="87">
        <v>32</v>
      </c>
      <c r="B43" s="57" t="s">
        <v>38</v>
      </c>
      <c r="C43" s="93">
        <v>0</v>
      </c>
      <c r="D43" s="93">
        <v>0</v>
      </c>
      <c r="E43" s="93">
        <v>0</v>
      </c>
      <c r="F43" s="93">
        <v>0</v>
      </c>
      <c r="G43" s="93">
        <v>0</v>
      </c>
    </row>
    <row r="44" spans="1:7" x14ac:dyDescent="0.25">
      <c r="A44" s="64" t="s">
        <v>116</v>
      </c>
      <c r="B44" s="91" t="s">
        <v>79</v>
      </c>
      <c r="C44" s="93">
        <f>C45</f>
        <v>3008.19</v>
      </c>
      <c r="D44" s="93">
        <f>D45</f>
        <v>0</v>
      </c>
      <c r="E44" s="93">
        <f>E45</f>
        <v>0</v>
      </c>
      <c r="F44" s="93">
        <f>F45</f>
        <v>0</v>
      </c>
      <c r="G44" s="93">
        <f>G45</f>
        <v>0</v>
      </c>
    </row>
    <row r="45" spans="1:7" x14ac:dyDescent="0.25">
      <c r="A45" s="87" t="s">
        <v>102</v>
      </c>
      <c r="B45" s="57" t="s">
        <v>36</v>
      </c>
      <c r="C45" s="93">
        <f>C46+C47</f>
        <v>3008.19</v>
      </c>
      <c r="D45" s="93">
        <f>D46+D47</f>
        <v>0</v>
      </c>
      <c r="E45" s="93">
        <f>E46+E47</f>
        <v>0</v>
      </c>
      <c r="F45" s="93">
        <f>F46+F47</f>
        <v>0</v>
      </c>
      <c r="G45" s="93">
        <f>G46+G47</f>
        <v>0</v>
      </c>
    </row>
    <row r="46" spans="1:7" x14ac:dyDescent="0.25">
      <c r="A46" s="87">
        <v>31</v>
      </c>
      <c r="B46" s="57" t="s">
        <v>37</v>
      </c>
      <c r="C46" s="93">
        <v>2816.82</v>
      </c>
      <c r="D46" s="93">
        <v>0</v>
      </c>
      <c r="E46" s="93">
        <v>0</v>
      </c>
      <c r="F46" s="93">
        <v>0</v>
      </c>
      <c r="G46" s="93">
        <v>0</v>
      </c>
    </row>
    <row r="47" spans="1:7" x14ac:dyDescent="0.25">
      <c r="A47" s="87">
        <v>32</v>
      </c>
      <c r="B47" s="57" t="s">
        <v>38</v>
      </c>
      <c r="C47" s="93">
        <v>191.37</v>
      </c>
      <c r="D47" s="93">
        <v>0</v>
      </c>
      <c r="E47" s="93">
        <v>0</v>
      </c>
      <c r="F47" s="93">
        <v>0</v>
      </c>
      <c r="G47" s="93">
        <v>0</v>
      </c>
    </row>
    <row r="48" spans="1:7" s="68" customFormat="1" ht="25.5" x14ac:dyDescent="0.2">
      <c r="A48" s="63" t="s">
        <v>114</v>
      </c>
      <c r="B48" s="94" t="s">
        <v>115</v>
      </c>
      <c r="C48" s="95">
        <f t="shared" ref="C48:G50" si="3">C49</f>
        <v>3256.04</v>
      </c>
      <c r="D48" s="95">
        <f t="shared" si="3"/>
        <v>0</v>
      </c>
      <c r="E48" s="95">
        <f t="shared" si="3"/>
        <v>0</v>
      </c>
      <c r="F48" s="95">
        <f t="shared" si="3"/>
        <v>0</v>
      </c>
      <c r="G48" s="95">
        <f t="shared" si="3"/>
        <v>0</v>
      </c>
    </row>
    <row r="49" spans="1:7" x14ac:dyDescent="0.25">
      <c r="A49" s="64" t="s">
        <v>116</v>
      </c>
      <c r="B49" s="91" t="s">
        <v>79</v>
      </c>
      <c r="C49" s="93">
        <f t="shared" si="3"/>
        <v>3256.04</v>
      </c>
      <c r="D49" s="93">
        <f t="shared" si="3"/>
        <v>0</v>
      </c>
      <c r="E49" s="93">
        <f t="shared" si="3"/>
        <v>0</v>
      </c>
      <c r="F49" s="93">
        <f t="shared" si="3"/>
        <v>0</v>
      </c>
      <c r="G49" s="93">
        <f t="shared" si="3"/>
        <v>0</v>
      </c>
    </row>
    <row r="50" spans="1:7" x14ac:dyDescent="0.25">
      <c r="A50" s="87" t="s">
        <v>102</v>
      </c>
      <c r="B50" s="57" t="s">
        <v>36</v>
      </c>
      <c r="C50" s="93">
        <f t="shared" si="3"/>
        <v>3256.04</v>
      </c>
      <c r="D50" s="93">
        <f t="shared" si="3"/>
        <v>0</v>
      </c>
      <c r="E50" s="93">
        <f t="shared" si="3"/>
        <v>0</v>
      </c>
      <c r="F50" s="93">
        <f t="shared" si="3"/>
        <v>0</v>
      </c>
      <c r="G50" s="93">
        <f t="shared" si="3"/>
        <v>0</v>
      </c>
    </row>
    <row r="51" spans="1:7" x14ac:dyDescent="0.25">
      <c r="A51" s="87">
        <v>32</v>
      </c>
      <c r="B51" s="57" t="s">
        <v>38</v>
      </c>
      <c r="C51" s="93">
        <v>3256.04</v>
      </c>
      <c r="D51" s="93">
        <v>0</v>
      </c>
      <c r="E51" s="93">
        <v>0</v>
      </c>
      <c r="F51" s="93">
        <v>0</v>
      </c>
      <c r="G51" s="93">
        <v>0</v>
      </c>
    </row>
    <row r="52" spans="1:7" s="68" customFormat="1" ht="14.25" x14ac:dyDescent="0.2">
      <c r="A52" s="63" t="s">
        <v>117</v>
      </c>
      <c r="B52" s="94" t="s">
        <v>118</v>
      </c>
      <c r="C52" s="95">
        <f t="shared" ref="C52:G54" si="4">C53</f>
        <v>2427.31</v>
      </c>
      <c r="D52" s="95">
        <f t="shared" si="4"/>
        <v>3231.51</v>
      </c>
      <c r="E52" s="95">
        <f t="shared" si="4"/>
        <v>2773.97</v>
      </c>
      <c r="F52" s="95">
        <f t="shared" si="4"/>
        <v>2773.97</v>
      </c>
      <c r="G52" s="95">
        <f t="shared" si="4"/>
        <v>2773.97</v>
      </c>
    </row>
    <row r="53" spans="1:7" x14ac:dyDescent="0.25">
      <c r="A53" s="64" t="s">
        <v>116</v>
      </c>
      <c r="B53" s="91" t="s">
        <v>79</v>
      </c>
      <c r="C53" s="93">
        <f t="shared" si="4"/>
        <v>2427.31</v>
      </c>
      <c r="D53" s="93">
        <f t="shared" si="4"/>
        <v>3231.51</v>
      </c>
      <c r="E53" s="93">
        <f t="shared" si="4"/>
        <v>2773.97</v>
      </c>
      <c r="F53" s="93">
        <f t="shared" si="4"/>
        <v>2773.97</v>
      </c>
      <c r="G53" s="93">
        <f t="shared" si="4"/>
        <v>2773.97</v>
      </c>
    </row>
    <row r="54" spans="1:7" x14ac:dyDescent="0.25">
      <c r="A54" s="87" t="s">
        <v>102</v>
      </c>
      <c r="B54" s="57" t="s">
        <v>36</v>
      </c>
      <c r="C54" s="93">
        <f t="shared" si="4"/>
        <v>2427.31</v>
      </c>
      <c r="D54" s="93">
        <f t="shared" si="4"/>
        <v>3231.51</v>
      </c>
      <c r="E54" s="93">
        <f t="shared" si="4"/>
        <v>2773.97</v>
      </c>
      <c r="F54" s="93">
        <f t="shared" si="4"/>
        <v>2773.97</v>
      </c>
      <c r="G54" s="93">
        <f t="shared" si="4"/>
        <v>2773.97</v>
      </c>
    </row>
    <row r="55" spans="1:7" x14ac:dyDescent="0.25">
      <c r="A55" s="87">
        <v>32</v>
      </c>
      <c r="B55" s="57" t="s">
        <v>38</v>
      </c>
      <c r="C55" s="93">
        <v>2427.31</v>
      </c>
      <c r="D55" s="93">
        <v>3231.51</v>
      </c>
      <c r="E55" s="93">
        <v>2773.97</v>
      </c>
      <c r="F55" s="93">
        <v>2773.97</v>
      </c>
      <c r="G55" s="93">
        <v>2773.97</v>
      </c>
    </row>
    <row r="56" spans="1:7" s="68" customFormat="1" ht="14.25" x14ac:dyDescent="0.2">
      <c r="A56" s="63" t="s">
        <v>119</v>
      </c>
      <c r="B56" s="94" t="s">
        <v>120</v>
      </c>
      <c r="C56" s="95">
        <f>C57+C61</f>
        <v>2700.22</v>
      </c>
      <c r="D56" s="95">
        <f>D57+D61</f>
        <v>4068.89</v>
      </c>
      <c r="E56" s="95">
        <f>E57+E61</f>
        <v>0</v>
      </c>
      <c r="F56" s="95">
        <f>F57+F61</f>
        <v>0</v>
      </c>
      <c r="G56" s="95">
        <f>G57+G61</f>
        <v>0</v>
      </c>
    </row>
    <row r="57" spans="1:7" x14ac:dyDescent="0.25">
      <c r="A57" s="64" t="s">
        <v>121</v>
      </c>
      <c r="B57" s="91" t="s">
        <v>43</v>
      </c>
      <c r="C57" s="93">
        <f>C58</f>
        <v>0</v>
      </c>
      <c r="D57" s="93">
        <f>D58</f>
        <v>2175.12</v>
      </c>
      <c r="E57" s="93">
        <f>E58</f>
        <v>0</v>
      </c>
      <c r="F57" s="93">
        <f>F58</f>
        <v>0</v>
      </c>
      <c r="G57" s="93">
        <f>G58</f>
        <v>0</v>
      </c>
    </row>
    <row r="58" spans="1:7" x14ac:dyDescent="0.25">
      <c r="A58" s="87" t="s">
        <v>102</v>
      </c>
      <c r="B58" s="57" t="s">
        <v>36</v>
      </c>
      <c r="C58" s="93">
        <f>C59+C60</f>
        <v>0</v>
      </c>
      <c r="D58" s="93">
        <f>D59+D60</f>
        <v>2175.12</v>
      </c>
      <c r="E58" s="93">
        <f>E59+E60</f>
        <v>0</v>
      </c>
      <c r="F58" s="93">
        <f>F59+F60</f>
        <v>0</v>
      </c>
      <c r="G58" s="93">
        <f>G59+G60</f>
        <v>0</v>
      </c>
    </row>
    <row r="59" spans="1:7" x14ac:dyDescent="0.25">
      <c r="A59" s="87">
        <v>31</v>
      </c>
      <c r="B59" s="57" t="s">
        <v>37</v>
      </c>
      <c r="C59" s="93">
        <v>0</v>
      </c>
      <c r="D59" s="93">
        <v>2068.81</v>
      </c>
      <c r="E59" s="93">
        <v>0</v>
      </c>
      <c r="F59" s="93">
        <v>0</v>
      </c>
      <c r="G59" s="93">
        <v>0</v>
      </c>
    </row>
    <row r="60" spans="1:7" x14ac:dyDescent="0.25">
      <c r="A60" s="87">
        <v>32</v>
      </c>
      <c r="B60" s="57" t="s">
        <v>38</v>
      </c>
      <c r="C60" s="93">
        <v>0</v>
      </c>
      <c r="D60" s="93">
        <v>106.31</v>
      </c>
      <c r="E60" s="93">
        <v>0</v>
      </c>
      <c r="F60" s="93">
        <v>0</v>
      </c>
      <c r="G60" s="93">
        <v>0</v>
      </c>
    </row>
    <row r="61" spans="1:7" x14ac:dyDescent="0.25">
      <c r="A61" s="64" t="s">
        <v>116</v>
      </c>
      <c r="B61" s="91" t="s">
        <v>79</v>
      </c>
      <c r="C61" s="93">
        <f>C62</f>
        <v>2700.22</v>
      </c>
      <c r="D61" s="93">
        <f>D62</f>
        <v>1893.77</v>
      </c>
      <c r="E61" s="93">
        <f>E62</f>
        <v>0</v>
      </c>
      <c r="F61" s="93">
        <f>F62</f>
        <v>0</v>
      </c>
      <c r="G61" s="93">
        <f>G62</f>
        <v>0</v>
      </c>
    </row>
    <row r="62" spans="1:7" x14ac:dyDescent="0.25">
      <c r="A62" s="87" t="s">
        <v>102</v>
      </c>
      <c r="B62" s="57" t="s">
        <v>36</v>
      </c>
      <c r="C62" s="93">
        <f>C63+C64</f>
        <v>2700.22</v>
      </c>
      <c r="D62" s="93">
        <f>D63+D64</f>
        <v>1893.77</v>
      </c>
      <c r="E62" s="93">
        <f>E63+E64</f>
        <v>0</v>
      </c>
      <c r="F62" s="93">
        <f>F63+F64</f>
        <v>0</v>
      </c>
      <c r="G62" s="93">
        <f>G63+G64</f>
        <v>0</v>
      </c>
    </row>
    <row r="63" spans="1:7" x14ac:dyDescent="0.25">
      <c r="A63" s="87">
        <v>31</v>
      </c>
      <c r="B63" s="57" t="s">
        <v>37</v>
      </c>
      <c r="C63" s="93">
        <v>2586.37</v>
      </c>
      <c r="D63" s="93">
        <v>1818.55</v>
      </c>
      <c r="E63" s="93">
        <v>0</v>
      </c>
      <c r="F63" s="93">
        <v>0</v>
      </c>
      <c r="G63" s="93">
        <v>0</v>
      </c>
    </row>
    <row r="64" spans="1:7" x14ac:dyDescent="0.25">
      <c r="A64" s="87">
        <v>32</v>
      </c>
      <c r="B64" s="57" t="s">
        <v>38</v>
      </c>
      <c r="C64" s="93">
        <v>113.85</v>
      </c>
      <c r="D64" s="93">
        <v>75.22</v>
      </c>
      <c r="E64" s="93">
        <v>0</v>
      </c>
      <c r="F64" s="93">
        <v>0</v>
      </c>
      <c r="G64" s="93">
        <v>0</v>
      </c>
    </row>
    <row r="65" spans="1:7" s="68" customFormat="1" ht="14.25" x14ac:dyDescent="0.2">
      <c r="A65" s="63" t="s">
        <v>123</v>
      </c>
      <c r="B65" s="94" t="s">
        <v>124</v>
      </c>
      <c r="C65" s="95">
        <f t="shared" ref="C65:G67" si="5">C66</f>
        <v>92</v>
      </c>
      <c r="D65" s="95">
        <f t="shared" si="5"/>
        <v>150</v>
      </c>
      <c r="E65" s="95">
        <f t="shared" si="5"/>
        <v>150</v>
      </c>
      <c r="F65" s="95">
        <f t="shared" si="5"/>
        <v>150</v>
      </c>
      <c r="G65" s="95">
        <f t="shared" si="5"/>
        <v>150</v>
      </c>
    </row>
    <row r="66" spans="1:7" x14ac:dyDescent="0.25">
      <c r="A66" s="64" t="s">
        <v>116</v>
      </c>
      <c r="B66" s="91" t="s">
        <v>79</v>
      </c>
      <c r="C66" s="93">
        <f t="shared" si="5"/>
        <v>92</v>
      </c>
      <c r="D66" s="93">
        <f t="shared" si="5"/>
        <v>150</v>
      </c>
      <c r="E66" s="93">
        <f t="shared" si="5"/>
        <v>150</v>
      </c>
      <c r="F66" s="93">
        <f t="shared" si="5"/>
        <v>150</v>
      </c>
      <c r="G66" s="93">
        <f t="shared" si="5"/>
        <v>150</v>
      </c>
    </row>
    <row r="67" spans="1:7" x14ac:dyDescent="0.25">
      <c r="A67" s="87" t="s">
        <v>102</v>
      </c>
      <c r="B67" s="57" t="s">
        <v>36</v>
      </c>
      <c r="C67" s="93">
        <f t="shared" si="5"/>
        <v>92</v>
      </c>
      <c r="D67" s="93">
        <f t="shared" si="5"/>
        <v>150</v>
      </c>
      <c r="E67" s="93">
        <f t="shared" si="5"/>
        <v>150</v>
      </c>
      <c r="F67" s="93">
        <f t="shared" si="5"/>
        <v>150</v>
      </c>
      <c r="G67" s="93">
        <f t="shared" si="5"/>
        <v>150</v>
      </c>
    </row>
    <row r="68" spans="1:7" x14ac:dyDescent="0.25">
      <c r="A68" s="87">
        <v>32</v>
      </c>
      <c r="B68" s="57" t="s">
        <v>38</v>
      </c>
      <c r="C68" s="93">
        <v>92</v>
      </c>
      <c r="D68" s="93">
        <v>150</v>
      </c>
      <c r="E68" s="93">
        <v>150</v>
      </c>
      <c r="F68" s="93">
        <v>150</v>
      </c>
      <c r="G68" s="93">
        <v>150</v>
      </c>
    </row>
    <row r="69" spans="1:7" s="68" customFormat="1" ht="14.25" x14ac:dyDescent="0.2">
      <c r="A69" s="63" t="s">
        <v>125</v>
      </c>
      <c r="B69" s="94" t="s">
        <v>126</v>
      </c>
      <c r="C69" s="95">
        <f t="shared" ref="C69:G71" si="6">C70</f>
        <v>48684.6</v>
      </c>
      <c r="D69" s="95">
        <f t="shared" si="6"/>
        <v>54224.1</v>
      </c>
      <c r="E69" s="95">
        <f t="shared" si="6"/>
        <v>56399.98</v>
      </c>
      <c r="F69" s="95">
        <f t="shared" si="6"/>
        <v>56399.98</v>
      </c>
      <c r="G69" s="95">
        <f t="shared" si="6"/>
        <v>56399.98</v>
      </c>
    </row>
    <row r="70" spans="1:7" x14ac:dyDescent="0.25">
      <c r="A70" s="64" t="s">
        <v>108</v>
      </c>
      <c r="B70" s="91" t="s">
        <v>78</v>
      </c>
      <c r="C70" s="93">
        <f t="shared" si="6"/>
        <v>48684.6</v>
      </c>
      <c r="D70" s="93">
        <f t="shared" si="6"/>
        <v>54224.1</v>
      </c>
      <c r="E70" s="93">
        <f t="shared" si="6"/>
        <v>56399.98</v>
      </c>
      <c r="F70" s="93">
        <f t="shared" si="6"/>
        <v>56399.98</v>
      </c>
      <c r="G70" s="93">
        <f t="shared" si="6"/>
        <v>56399.98</v>
      </c>
    </row>
    <row r="71" spans="1:7" x14ac:dyDescent="0.25">
      <c r="A71" s="87" t="s">
        <v>102</v>
      </c>
      <c r="B71" s="57" t="s">
        <v>36</v>
      </c>
      <c r="C71" s="93">
        <f t="shared" si="6"/>
        <v>48684.6</v>
      </c>
      <c r="D71" s="93">
        <f t="shared" si="6"/>
        <v>54224.1</v>
      </c>
      <c r="E71" s="93">
        <f t="shared" si="6"/>
        <v>56399.98</v>
      </c>
      <c r="F71" s="93">
        <f t="shared" si="6"/>
        <v>56399.98</v>
      </c>
      <c r="G71" s="93">
        <f t="shared" si="6"/>
        <v>56399.98</v>
      </c>
    </row>
    <row r="72" spans="1:7" x14ac:dyDescent="0.25">
      <c r="A72" s="87">
        <v>32</v>
      </c>
      <c r="B72" s="57" t="s">
        <v>38</v>
      </c>
      <c r="C72" s="93">
        <v>48684.6</v>
      </c>
      <c r="D72" s="93">
        <v>54224.1</v>
      </c>
      <c r="E72" s="93">
        <v>56399.98</v>
      </c>
      <c r="F72" s="93">
        <v>56399.98</v>
      </c>
      <c r="G72" s="93">
        <v>56399.98</v>
      </c>
    </row>
    <row r="73" spans="1:7" s="68" customFormat="1" ht="14.25" x14ac:dyDescent="0.2">
      <c r="A73" s="63" t="s">
        <v>127</v>
      </c>
      <c r="B73" s="94" t="s">
        <v>128</v>
      </c>
      <c r="C73" s="95">
        <f>C74+C78</f>
        <v>0</v>
      </c>
      <c r="D73" s="95">
        <f>D74+D78</f>
        <v>5141.3599999999997</v>
      </c>
      <c r="E73" s="95">
        <f>E74+E78</f>
        <v>14992.43</v>
      </c>
      <c r="F73" s="95">
        <f>F74+F78</f>
        <v>14992.43</v>
      </c>
      <c r="G73" s="95">
        <f>G74+G78</f>
        <v>14992.43</v>
      </c>
    </row>
    <row r="74" spans="1:7" x14ac:dyDescent="0.25">
      <c r="A74" s="64" t="s">
        <v>121</v>
      </c>
      <c r="B74" s="91" t="s">
        <v>43</v>
      </c>
      <c r="C74" s="93">
        <f>C75</f>
        <v>0</v>
      </c>
      <c r="D74" s="93">
        <f>D75</f>
        <v>889.36</v>
      </c>
      <c r="E74" s="93">
        <f>E75</f>
        <v>2836.4300000000003</v>
      </c>
      <c r="F74" s="93">
        <f>F75</f>
        <v>2836.4300000000003</v>
      </c>
      <c r="G74" s="93">
        <f>G75</f>
        <v>2836.4300000000003</v>
      </c>
    </row>
    <row r="75" spans="1:7" x14ac:dyDescent="0.25">
      <c r="A75" s="87" t="s">
        <v>102</v>
      </c>
      <c r="B75" s="57" t="s">
        <v>36</v>
      </c>
      <c r="C75" s="93">
        <f>C76+C77</f>
        <v>0</v>
      </c>
      <c r="D75" s="93">
        <f>D76+D77</f>
        <v>889.36</v>
      </c>
      <c r="E75" s="93">
        <f>E76+E77</f>
        <v>2836.4300000000003</v>
      </c>
      <c r="F75" s="93">
        <f>F76+F77</f>
        <v>2836.4300000000003</v>
      </c>
      <c r="G75" s="93">
        <f>G76+G77</f>
        <v>2836.4300000000003</v>
      </c>
    </row>
    <row r="76" spans="1:7" x14ac:dyDescent="0.25">
      <c r="A76" s="87">
        <v>31</v>
      </c>
      <c r="B76" s="57" t="s">
        <v>37</v>
      </c>
      <c r="C76" s="93">
        <v>0</v>
      </c>
      <c r="D76" s="93">
        <v>689.36</v>
      </c>
      <c r="E76" s="93">
        <v>2126.96</v>
      </c>
      <c r="F76" s="93">
        <v>2126.96</v>
      </c>
      <c r="G76" s="93">
        <v>2126.96</v>
      </c>
    </row>
    <row r="77" spans="1:7" x14ac:dyDescent="0.25">
      <c r="A77" s="87">
        <v>32</v>
      </c>
      <c r="B77" s="57" t="s">
        <v>38</v>
      </c>
      <c r="C77" s="93">
        <v>0</v>
      </c>
      <c r="D77" s="93">
        <v>200</v>
      </c>
      <c r="E77" s="93">
        <v>709.47</v>
      </c>
      <c r="F77" s="93">
        <v>709.47</v>
      </c>
      <c r="G77" s="93">
        <v>709.47</v>
      </c>
    </row>
    <row r="78" spans="1:7" x14ac:dyDescent="0.25">
      <c r="A78" s="64" t="s">
        <v>116</v>
      </c>
      <c r="B78" s="91" t="s">
        <v>79</v>
      </c>
      <c r="C78" s="93">
        <f>C79</f>
        <v>0</v>
      </c>
      <c r="D78" s="93">
        <f>D79</f>
        <v>4252</v>
      </c>
      <c r="E78" s="93">
        <f>E79</f>
        <v>12156</v>
      </c>
      <c r="F78" s="93">
        <f>F79</f>
        <v>12156</v>
      </c>
      <c r="G78" s="93">
        <f>G79</f>
        <v>12156</v>
      </c>
    </row>
    <row r="79" spans="1:7" x14ac:dyDescent="0.25">
      <c r="A79" s="87" t="s">
        <v>102</v>
      </c>
      <c r="B79" s="57" t="s">
        <v>36</v>
      </c>
      <c r="C79" s="93">
        <f>C80+C81</f>
        <v>0</v>
      </c>
      <c r="D79" s="93">
        <f>D80+D81</f>
        <v>4252</v>
      </c>
      <c r="E79" s="93">
        <f>E80+E81</f>
        <v>12156</v>
      </c>
      <c r="F79" s="93">
        <f>F80+F81</f>
        <v>12156</v>
      </c>
      <c r="G79" s="93">
        <f>G80+G81</f>
        <v>12156</v>
      </c>
    </row>
    <row r="80" spans="1:7" x14ac:dyDescent="0.25">
      <c r="A80" s="87">
        <v>31</v>
      </c>
      <c r="B80" s="57" t="s">
        <v>37</v>
      </c>
      <c r="C80" s="93">
        <v>0</v>
      </c>
      <c r="D80" s="93">
        <v>3909.5</v>
      </c>
      <c r="E80" s="93">
        <v>12156</v>
      </c>
      <c r="F80" s="93">
        <v>12156</v>
      </c>
      <c r="G80" s="93">
        <v>12156</v>
      </c>
    </row>
    <row r="81" spans="1:7" x14ac:dyDescent="0.25">
      <c r="A81" s="87">
        <v>32</v>
      </c>
      <c r="B81" s="57" t="s">
        <v>38</v>
      </c>
      <c r="C81" s="93">
        <v>0</v>
      </c>
      <c r="D81" s="93">
        <v>342.5</v>
      </c>
      <c r="E81" s="93">
        <v>0</v>
      </c>
      <c r="F81" s="93">
        <v>0</v>
      </c>
      <c r="G81" s="93">
        <v>0</v>
      </c>
    </row>
  </sheetData>
  <mergeCells count="1">
    <mergeCell ref="A2:G2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2024-11-19T11:45:54Z</dcterms:modified>
</cp:coreProperties>
</file>