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IKOLINA\2023\FINANCIJSKI PLAN ZA 2024\"/>
    </mc:Choice>
  </mc:AlternateContent>
  <bookViews>
    <workbookView xWindow="0" yWindow="0" windowWidth="28800" windowHeight="12300" firstSheet="3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7" l="1"/>
  <c r="I63" i="7"/>
  <c r="I62" i="7" s="1"/>
  <c r="I60" i="7"/>
  <c r="I59" i="7"/>
  <c r="I58" i="7"/>
  <c r="I55" i="7"/>
  <c r="I54" i="7"/>
  <c r="I53" i="7"/>
  <c r="I51" i="7"/>
  <c r="I50" i="7" s="1"/>
  <c r="I49" i="7" s="1"/>
  <c r="I47" i="7"/>
  <c r="I46" i="7"/>
  <c r="I45" i="7" s="1"/>
  <c r="I43" i="7"/>
  <c r="I42" i="7"/>
  <c r="I41" i="7"/>
  <c r="I39" i="7"/>
  <c r="I38" i="7"/>
  <c r="I36" i="7"/>
  <c r="I34" i="7"/>
  <c r="I33" i="7" s="1"/>
  <c r="I31" i="7"/>
  <c r="I26" i="7"/>
  <c r="I25" i="7"/>
  <c r="I23" i="7"/>
  <c r="I20" i="7"/>
  <c r="I19" i="7"/>
  <c r="I17" i="7"/>
  <c r="I14" i="7" s="1"/>
  <c r="I13" i="7" s="1"/>
  <c r="I15" i="7"/>
  <c r="I9" i="7"/>
  <c r="I8" i="7" s="1"/>
  <c r="I7" i="7" s="1"/>
  <c r="H64" i="7"/>
  <c r="H63" i="7" s="1"/>
  <c r="H62" i="7" s="1"/>
  <c r="H60" i="7"/>
  <c r="H59" i="7" s="1"/>
  <c r="H58" i="7" s="1"/>
  <c r="H55" i="7"/>
  <c r="H54" i="7"/>
  <c r="H53" i="7" s="1"/>
  <c r="H51" i="7"/>
  <c r="H50" i="7"/>
  <c r="H49" i="7"/>
  <c r="H47" i="7"/>
  <c r="H46" i="7" s="1"/>
  <c r="H45" i="7" s="1"/>
  <c r="H43" i="7"/>
  <c r="H42" i="7" s="1"/>
  <c r="H41" i="7" s="1"/>
  <c r="H39" i="7"/>
  <c r="H38" i="7"/>
  <c r="H36" i="7"/>
  <c r="H33" i="7" s="1"/>
  <c r="H34" i="7"/>
  <c r="H31" i="7"/>
  <c r="H26" i="7"/>
  <c r="H25" i="7" s="1"/>
  <c r="H23" i="7"/>
  <c r="H20" i="7"/>
  <c r="H19" i="7" s="1"/>
  <c r="H17" i="7"/>
  <c r="H15" i="7"/>
  <c r="H14" i="7"/>
  <c r="H13" i="7" s="1"/>
  <c r="H9" i="7"/>
  <c r="H8" i="7"/>
  <c r="H7" i="7"/>
  <c r="J11" i="10"/>
  <c r="J14" i="10" s="1"/>
  <c r="J8" i="10"/>
  <c r="I14" i="10"/>
  <c r="I11" i="10"/>
  <c r="I8" i="10"/>
  <c r="H32" i="3"/>
  <c r="H27" i="3"/>
  <c r="H26" i="3"/>
  <c r="G32" i="3"/>
  <c r="G27" i="3"/>
  <c r="G26" i="3" s="1"/>
  <c r="H19" i="3"/>
  <c r="H18" i="3" s="1"/>
  <c r="H16" i="3"/>
  <c r="H11" i="3"/>
  <c r="G19" i="3"/>
  <c r="G18" i="3"/>
  <c r="G10" i="3" s="1"/>
  <c r="G16" i="3"/>
  <c r="G11" i="3"/>
  <c r="F40" i="8"/>
  <c r="F35" i="8"/>
  <c r="F30" i="8" s="1"/>
  <c r="F33" i="8"/>
  <c r="F31" i="8"/>
  <c r="E40" i="8"/>
  <c r="E30" i="8" s="1"/>
  <c r="E35" i="8"/>
  <c r="E33" i="8"/>
  <c r="E31" i="8"/>
  <c r="F11" i="5"/>
  <c r="F10" i="5"/>
  <c r="E11" i="5"/>
  <c r="E10" i="5"/>
  <c r="I6" i="7" l="1"/>
  <c r="H6" i="7"/>
  <c r="H10" i="3"/>
  <c r="C22" i="8" l="1"/>
  <c r="B22" i="8"/>
  <c r="F29" i="10"/>
  <c r="F22" i="10"/>
  <c r="G28" i="10"/>
  <c r="G22" i="10"/>
  <c r="C17" i="8"/>
  <c r="F23" i="8"/>
  <c r="F22" i="8" s="1"/>
  <c r="E23" i="8"/>
  <c r="E22" i="8" s="1"/>
  <c r="D23" i="8"/>
  <c r="D22" i="8" s="1"/>
  <c r="C23" i="8"/>
  <c r="B23" i="8"/>
  <c r="D11" i="3"/>
  <c r="F19" i="3"/>
  <c r="F18" i="3" s="1"/>
  <c r="E19" i="3"/>
  <c r="E18" i="3" s="1"/>
  <c r="D19" i="3"/>
  <c r="D18" i="3" s="1"/>
  <c r="F27" i="3"/>
  <c r="E27" i="3"/>
  <c r="D27" i="3"/>
  <c r="F32" i="3"/>
  <c r="F16" i="3"/>
  <c r="F11" i="3"/>
  <c r="F20" i="8"/>
  <c r="F17" i="8"/>
  <c r="F15" i="8"/>
  <c r="F13" i="8"/>
  <c r="F11" i="8"/>
  <c r="E20" i="8"/>
  <c r="E17" i="8"/>
  <c r="E15" i="8"/>
  <c r="E13" i="8"/>
  <c r="E11" i="8"/>
  <c r="D40" i="8"/>
  <c r="D35" i="8"/>
  <c r="D33" i="8"/>
  <c r="D31" i="8"/>
  <c r="D11" i="8"/>
  <c r="D13" i="8"/>
  <c r="D15" i="8"/>
  <c r="D17" i="8"/>
  <c r="D20" i="8"/>
  <c r="D11" i="5"/>
  <c r="D10" i="5" s="1"/>
  <c r="G25" i="7"/>
  <c r="G26" i="7"/>
  <c r="G31" i="7"/>
  <c r="F10" i="3" l="1"/>
  <c r="F10" i="8"/>
  <c r="D30" i="8"/>
  <c r="E10" i="8"/>
  <c r="D10" i="8"/>
  <c r="F26" i="3"/>
  <c r="E25" i="7"/>
  <c r="E26" i="7"/>
  <c r="E31" i="7"/>
  <c r="F25" i="7"/>
  <c r="F13" i="7" s="1"/>
  <c r="F31" i="7"/>
  <c r="F26" i="7"/>
  <c r="G62" i="7"/>
  <c r="G63" i="7"/>
  <c r="G64" i="7"/>
  <c r="F62" i="7"/>
  <c r="F63" i="7"/>
  <c r="F64" i="7"/>
  <c r="E62" i="7"/>
  <c r="E63" i="7"/>
  <c r="E64" i="7"/>
  <c r="F53" i="7"/>
  <c r="E53" i="7"/>
  <c r="G58" i="7"/>
  <c r="F58" i="7"/>
  <c r="E58" i="7"/>
  <c r="G59" i="7"/>
  <c r="F59" i="7"/>
  <c r="E59" i="7"/>
  <c r="G60" i="7"/>
  <c r="F60" i="7"/>
  <c r="E60" i="7"/>
  <c r="G54" i="7"/>
  <c r="G53" i="7" s="1"/>
  <c r="G55" i="7"/>
  <c r="F54" i="7"/>
  <c r="F55" i="7"/>
  <c r="E54" i="7"/>
  <c r="E55" i="7"/>
  <c r="G49" i="7"/>
  <c r="F49" i="7"/>
  <c r="E49" i="7"/>
  <c r="G50" i="7"/>
  <c r="F50" i="7"/>
  <c r="E50" i="7"/>
  <c r="G51" i="7"/>
  <c r="F51" i="7"/>
  <c r="E51" i="7"/>
  <c r="G45" i="7"/>
  <c r="F45" i="7"/>
  <c r="E45" i="7"/>
  <c r="E46" i="7"/>
  <c r="F46" i="7"/>
  <c r="G46" i="7"/>
  <c r="G47" i="7"/>
  <c r="F47" i="7"/>
  <c r="E47" i="7"/>
  <c r="E43" i="7"/>
  <c r="E42" i="7" s="1"/>
  <c r="E41" i="7" s="1"/>
  <c r="F43" i="7"/>
  <c r="F42" i="7" s="1"/>
  <c r="F41" i="7" s="1"/>
  <c r="G43" i="7"/>
  <c r="G42" i="7" s="1"/>
  <c r="G41" i="7" s="1"/>
  <c r="E13" i="7"/>
  <c r="E38" i="7"/>
  <c r="E39" i="7"/>
  <c r="E33" i="7"/>
  <c r="E34" i="7"/>
  <c r="E36" i="7"/>
  <c r="E9" i="7"/>
  <c r="E8" i="7" s="1"/>
  <c r="E7" i="7" s="1"/>
  <c r="E19" i="7"/>
  <c r="E20" i="7"/>
  <c r="E23" i="7"/>
  <c r="E14" i="7"/>
  <c r="E17" i="7"/>
  <c r="E15" i="7"/>
  <c r="F38" i="7"/>
  <c r="G38" i="7"/>
  <c r="G39" i="7"/>
  <c r="F39" i="7"/>
  <c r="F33" i="7"/>
  <c r="F34" i="7"/>
  <c r="F36" i="7"/>
  <c r="G34" i="7"/>
  <c r="G36" i="7"/>
  <c r="G33" i="7" s="1"/>
  <c r="F20" i="7"/>
  <c r="F23" i="7"/>
  <c r="G20" i="7"/>
  <c r="G23" i="7"/>
  <c r="G19" i="7" s="1"/>
  <c r="F15" i="7"/>
  <c r="F14" i="7" s="1"/>
  <c r="F17" i="7"/>
  <c r="G17" i="7"/>
  <c r="G15" i="7"/>
  <c r="G14" i="7" s="1"/>
  <c r="G9" i="7"/>
  <c r="G8" i="7" s="1"/>
  <c r="G7" i="7" s="1"/>
  <c r="F9" i="7"/>
  <c r="F8" i="7" s="1"/>
  <c r="F7" i="7" s="1"/>
  <c r="G13" i="7" l="1"/>
  <c r="G6" i="7" s="1"/>
  <c r="F6" i="7"/>
  <c r="E6" i="7"/>
  <c r="F19" i="7"/>
  <c r="C40" i="8"/>
  <c r="C37" i="8"/>
  <c r="C35" i="8"/>
  <c r="C33" i="8"/>
  <c r="C31" i="8"/>
  <c r="C20" i="8"/>
  <c r="C15" i="8"/>
  <c r="C13" i="8"/>
  <c r="C11" i="8"/>
  <c r="B40" i="8"/>
  <c r="B37" i="8"/>
  <c r="B35" i="8"/>
  <c r="B33" i="8"/>
  <c r="B31" i="8"/>
  <c r="B20" i="8"/>
  <c r="B17" i="8"/>
  <c r="B15" i="8"/>
  <c r="B13" i="8"/>
  <c r="B11" i="8"/>
  <c r="C10" i="5"/>
  <c r="C11" i="5"/>
  <c r="B10" i="5"/>
  <c r="B11" i="5"/>
  <c r="E32" i="3"/>
  <c r="E26" i="3" s="1"/>
  <c r="D32" i="3"/>
  <c r="D26" i="3"/>
  <c r="E16" i="3"/>
  <c r="D16" i="3"/>
  <c r="D10" i="3" s="1"/>
  <c r="E11" i="3"/>
  <c r="E10" i="3" s="1"/>
  <c r="B10" i="8" l="1"/>
  <c r="B30" i="8"/>
  <c r="C30" i="8"/>
  <c r="C10" i="8"/>
  <c r="F37" i="10"/>
  <c r="G34" i="10" s="1"/>
  <c r="G37" i="10" s="1"/>
  <c r="H34" i="10" s="1"/>
  <c r="J21" i="10"/>
  <c r="I21" i="10"/>
  <c r="H21" i="10"/>
  <c r="G21" i="10"/>
  <c r="F21" i="10"/>
  <c r="H11" i="10"/>
  <c r="G11" i="10"/>
  <c r="F11" i="10"/>
  <c r="H8" i="10"/>
  <c r="G8" i="10"/>
  <c r="F8" i="10"/>
  <c r="H14" i="10" l="1"/>
  <c r="H37" i="10"/>
  <c r="G14" i="10"/>
  <c r="I22" i="10"/>
  <c r="I28" i="10" s="1"/>
  <c r="I29" i="10" s="1"/>
  <c r="J22" i="10"/>
  <c r="J28" i="10" s="1"/>
  <c r="J29" i="10" s="1"/>
  <c r="H22" i="10"/>
  <c r="H28" i="10" s="1"/>
  <c r="H29" i="10" s="1"/>
  <c r="G29" i="10"/>
  <c r="I34" i="10" l="1"/>
  <c r="I37" i="10" s="1"/>
  <c r="J34" i="10" s="1"/>
  <c r="J37" i="10" s="1"/>
</calcChain>
</file>

<file path=xl/sharedStrings.xml><?xml version="1.0" encoding="utf-8"?>
<sst xmlns="http://schemas.openxmlformats.org/spreadsheetml/2006/main" count="268" uniqueCount="128">
  <si>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</si>
  <si>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</si>
  <si>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</si>
  <si>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</si>
  <si>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</si>
  <si>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</si>
  <si>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</si>
  <si>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</si>
  <si>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</si>
  <si>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</si>
  <si>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</si>
  <si>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</si>
  <si>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</si>
  <si>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</si>
  <si>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</si>
  <si>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</si>
  <si>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</si>
  <si>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</si>
  <si>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</si>
  <si>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</si>
  <si>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</si>
  <si>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</si>
  <si>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</si>
  <si>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</si>
  <si>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</si>
  <si>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</si>
  <si>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</si>
  <si>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</si>
  <si>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</si>
  <si>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</si>
  <si>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</si>
  <si>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</si>
  <si>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</si>
  <si>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</si>
  <si>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</si>
  <si>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</si>
  <si>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</si>
  <si>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</si>
  <si>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</si>
  <si>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</si>
  <si>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</si>
  <si>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</si>
  <si>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</si>
  <si>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</si>
  <si>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</si>
  <si>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</si>
  <si>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</si>
  <si>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</si>
  <si>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</si>
  <si>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</si>
  <si>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</si>
  <si>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</si>
  <si>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</si>
  <si>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</si>
  <si>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</si>
  <si>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</si>
  <si>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</si>
  <si>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</si>
  <si>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</si>
  <si>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</si>
  <si>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</si>
  <si>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</si>
  <si>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</si>
  <si>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</si>
  <si>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</si>
  <si>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</si>
  <si>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</si>
  <si>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</si>
  <si>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</si>
  <si>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</si>
  <si>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</si>
  <si>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</si>
  <si>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</si>
  <si>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</si>
  <si>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</si>
  <si>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</si>
  <si>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prodaje proizvoda i robe te pruženih usluga i prihodi od donacija</t>
  </si>
  <si>
    <t>Financijski rashodi</t>
  </si>
  <si>
    <t>09  Obrazovanje</t>
  </si>
  <si>
    <t>0912 Osnovno obrazovanje</t>
  </si>
  <si>
    <t>096 Dodatne usluge u obrazovanju</t>
  </si>
  <si>
    <t>Odgoj i obrazovanje</t>
  </si>
  <si>
    <t xml:space="preserve">PROGRAM 6000 </t>
  </si>
  <si>
    <t>Osnovno školstvo</t>
  </si>
  <si>
    <t xml:space="preserve">Aktivnost A600002 </t>
  </si>
  <si>
    <t>Izvor financiranja 5.2.</t>
  </si>
  <si>
    <t>Decentralizirana sredstva</t>
  </si>
  <si>
    <t xml:space="preserve">   31 Vlastiti prihodi</t>
  </si>
  <si>
    <t xml:space="preserve">  42 Ostali prihodi za posebne namjene</t>
  </si>
  <si>
    <t xml:space="preserve">  53 Ostale pomoći</t>
  </si>
  <si>
    <t>6 Donacije</t>
  </si>
  <si>
    <t xml:space="preserve">  62 Donacije</t>
  </si>
  <si>
    <t xml:space="preserve">  51 Pomoći BPŽ</t>
  </si>
  <si>
    <t>Financiranje iznad minimalnog standarda-osnovno školstvo</t>
  </si>
  <si>
    <t xml:space="preserve">Aktivnost A600006 </t>
  </si>
  <si>
    <t>Izvor financiranja 3.1.</t>
  </si>
  <si>
    <t>Vlastiti prihodi</t>
  </si>
  <si>
    <t>Izvor financiranja 4.2.</t>
  </si>
  <si>
    <t>Izvor financiranja 5.3.</t>
  </si>
  <si>
    <t>Izvor financiranja 6.2.</t>
  </si>
  <si>
    <t>Izvor financiranja 7.2.</t>
  </si>
  <si>
    <t>Prihodi za posebne namjene</t>
  </si>
  <si>
    <t>Pomoći</t>
  </si>
  <si>
    <t>Donacije</t>
  </si>
  <si>
    <t xml:space="preserve">Aktivnost A600012 </t>
  </si>
  <si>
    <t>Osiguranje šk. prehrane za djecu u riziku od siromaštva</t>
  </si>
  <si>
    <t>Izvor financiranja 5.1.</t>
  </si>
  <si>
    <t>Pomoći - BPŽ</t>
  </si>
  <si>
    <t>Prehrana za učenike osnovnih škola</t>
  </si>
  <si>
    <t xml:space="preserve">Kapitalni projekt K600003 </t>
  </si>
  <si>
    <t>Ulaganja u osnovne škole</t>
  </si>
  <si>
    <t xml:space="preserve">Aktivnost A600011 </t>
  </si>
  <si>
    <t>Pomoćnici u nastavi</t>
  </si>
  <si>
    <t>Aktivnost A600014</t>
  </si>
  <si>
    <t>Projekt "Školska shema"</t>
  </si>
  <si>
    <t>Aktivnost A600027</t>
  </si>
  <si>
    <t>Projekt "Medni dan"</t>
  </si>
  <si>
    <t>Aktivnost A600031</t>
  </si>
  <si>
    <t xml:space="preserve">Pomoći </t>
  </si>
  <si>
    <t xml:space="preserve">Naknade građanima i kućanstvima na temelju osiguranje i druge naknade </t>
  </si>
  <si>
    <t>Naknade građanima i kućanstvima</t>
  </si>
  <si>
    <t>Vlastiti izvori</t>
  </si>
  <si>
    <t>Rezultat poslovanja (višak prihoda poslovanja)</t>
  </si>
  <si>
    <t>PRENESENI REZULTAT</t>
  </si>
  <si>
    <t>9 Vlastiti izvori</t>
  </si>
  <si>
    <t xml:space="preserve">  92 Rezultat poslovanja (višak prihoda poslovanja)</t>
  </si>
  <si>
    <t>VIŠAK PRIHODA POSLOVANJA</t>
  </si>
  <si>
    <t>PRIHODI I PRENESENI REZULTAT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</si>
</sst>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8" fillId="2" borderId="3" xfId="0" quotePrefix="1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16" fillId="5" borderId="4" xfId="0" applyNumberFormat="1" applyFont="1" applyFill="1" applyBorder="1" applyAlignment="1" applyProtection="1">
      <alignment horizontal="left" vertical="center" wrapText="1"/>
    </xf>
    <xf numFmtId="3" fontId="16" fillId="5" borderId="4" xfId="0" applyNumberFormat="1" applyFont="1" applyFill="1" applyBorder="1" applyAlignment="1">
      <alignment horizontal="right"/>
    </xf>
    <xf numFmtId="3" fontId="16" fillId="5" borderId="3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 applyProtection="1">
      <alignment horizontal="left" vertical="center" wrapText="1"/>
    </xf>
    <xf numFmtId="0" fontId="16" fillId="5" borderId="2" xfId="0" applyNumberFormat="1" applyFont="1" applyFill="1" applyBorder="1" applyAlignment="1" applyProtection="1">
      <alignment horizontal="left" vertical="center" wrapText="1"/>
    </xf>
    <xf numFmtId="0" fontId="1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A12" sqref="A12:H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85" t="s">
        <v>18</v>
      </c>
      <c r="B3" s="85"/>
      <c r="C3" s="85"/>
      <c r="D3" s="85"/>
      <c r="E3" s="85"/>
      <c r="F3" s="85"/>
      <c r="G3" s="85"/>
      <c r="H3" s="85"/>
      <c r="I3" s="98"/>
      <c r="J3" s="98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85" t="s">
        <v>24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37</v>
      </c>
    </row>
    <row r="7" spans="1:10" ht="25.5" x14ac:dyDescent="0.25">
      <c r="A7" s="27"/>
      <c r="B7" s="28"/>
      <c r="C7" s="28"/>
      <c r="D7" s="29"/>
      <c r="E7" s="30"/>
      <c r="F7" s="3" t="s">
        <v>38</v>
      </c>
      <c r="G7" s="3" t="s">
        <v>36</v>
      </c>
      <c r="H7" s="3" t="s">
        <v>46</v>
      </c>
      <c r="I7" s="3" t="s">
        <v>47</v>
      </c>
      <c r="J7" s="3" t="s">
        <v>48</v>
      </c>
    </row>
    <row r="8" spans="1:10" x14ac:dyDescent="0.25">
      <c r="A8" s="90" t="s">
        <v>0</v>
      </c>
      <c r="B8" s="84"/>
      <c r="C8" s="84"/>
      <c r="D8" s="84"/>
      <c r="E8" s="99"/>
      <c r="F8" s="31">
        <f>F9+F10</f>
        <v>1020277.71</v>
      </c>
      <c r="G8" s="31">
        <f t="shared" ref="G8:H8" si="0">G9+G10</f>
        <v>917597</v>
      </c>
      <c r="H8" s="31">
        <f t="shared" si="0"/>
        <v>1267394</v>
      </c>
      <c r="I8" s="31">
        <f t="shared" ref="I8:J8" si="1">I9+I10</f>
        <v>1267394</v>
      </c>
      <c r="J8" s="31">
        <f t="shared" si="1"/>
        <v>1267394</v>
      </c>
    </row>
    <row r="9" spans="1:10" x14ac:dyDescent="0.25">
      <c r="A9" s="100" t="s">
        <v>40</v>
      </c>
      <c r="B9" s="101"/>
      <c r="C9" s="101"/>
      <c r="D9" s="101"/>
      <c r="E9" s="97"/>
      <c r="F9" s="32">
        <v>1020277.71</v>
      </c>
      <c r="G9" s="32">
        <v>917597</v>
      </c>
      <c r="H9" s="32">
        <v>1267394</v>
      </c>
      <c r="I9" s="32">
        <v>1267394</v>
      </c>
      <c r="J9" s="32">
        <v>1267394</v>
      </c>
    </row>
    <row r="10" spans="1:10" x14ac:dyDescent="0.25">
      <c r="A10" s="102" t="s">
        <v>41</v>
      </c>
      <c r="B10" s="97"/>
      <c r="C10" s="97"/>
      <c r="D10" s="97"/>
      <c r="E10" s="97"/>
      <c r="F10" s="32">
        <v>0</v>
      </c>
      <c r="G10" s="32">
        <v>0</v>
      </c>
      <c r="H10" s="32"/>
      <c r="I10" s="32"/>
      <c r="J10" s="32"/>
    </row>
    <row r="11" spans="1:10" x14ac:dyDescent="0.25">
      <c r="A11" s="35" t="s">
        <v>1</v>
      </c>
      <c r="B11" s="43"/>
      <c r="C11" s="43"/>
      <c r="D11" s="43"/>
      <c r="E11" s="43"/>
      <c r="F11" s="31">
        <f>F12+F13</f>
        <v>1009210.0700000001</v>
      </c>
      <c r="G11" s="31">
        <f t="shared" ref="G11:H11" si="2">G12+G13</f>
        <v>920914.91</v>
      </c>
      <c r="H11" s="31">
        <f t="shared" si="2"/>
        <v>1268554</v>
      </c>
      <c r="I11" s="31">
        <f t="shared" ref="I11:J11" si="3">I12+I13</f>
        <v>1268554</v>
      </c>
      <c r="J11" s="31">
        <f t="shared" si="3"/>
        <v>1268554</v>
      </c>
    </row>
    <row r="12" spans="1:10" x14ac:dyDescent="0.25">
      <c r="A12" s="103" t="s">
        <v>42</v>
      </c>
      <c r="B12" s="101"/>
      <c r="C12" s="101"/>
      <c r="D12" s="101"/>
      <c r="E12" s="101"/>
      <c r="F12" s="32">
        <v>994571.93</v>
      </c>
      <c r="G12" s="32">
        <v>915606</v>
      </c>
      <c r="H12" s="32">
        <v>1268554</v>
      </c>
      <c r="I12" s="32">
        <v>1268554</v>
      </c>
      <c r="J12" s="32">
        <v>1268554</v>
      </c>
    </row>
    <row r="13" spans="1:10" x14ac:dyDescent="0.25">
      <c r="A13" s="96" t="s">
        <v>43</v>
      </c>
      <c r="B13" s="97"/>
      <c r="C13" s="97"/>
      <c r="D13" s="97"/>
      <c r="E13" s="97"/>
      <c r="F13" s="45">
        <v>14638.14</v>
      </c>
      <c r="G13" s="45">
        <v>5308.91</v>
      </c>
      <c r="H13" s="45"/>
      <c r="I13" s="45"/>
      <c r="J13" s="45"/>
    </row>
    <row r="14" spans="1:10" x14ac:dyDescent="0.25">
      <c r="A14" s="83" t="s">
        <v>67</v>
      </c>
      <c r="B14" s="84"/>
      <c r="C14" s="84"/>
      <c r="D14" s="84"/>
      <c r="E14" s="84"/>
      <c r="F14" s="31">
        <v>464.53</v>
      </c>
      <c r="G14" s="31">
        <f t="shared" ref="G14:H14" si="4">G8-G11</f>
        <v>-3317.9100000000326</v>
      </c>
      <c r="H14" s="31">
        <f t="shared" si="4"/>
        <v>-1160</v>
      </c>
      <c r="I14" s="31">
        <f t="shared" ref="I14:J14" si="5">I8-I11</f>
        <v>-1160</v>
      </c>
      <c r="J14" s="31">
        <f t="shared" si="5"/>
        <v>-1160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85" t="s">
        <v>25</v>
      </c>
      <c r="B16" s="86"/>
      <c r="C16" s="86"/>
      <c r="D16" s="86"/>
      <c r="E16" s="86"/>
      <c r="F16" s="86"/>
      <c r="G16" s="86"/>
      <c r="H16" s="86"/>
      <c r="I16" s="86"/>
      <c r="J16" s="86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38</v>
      </c>
      <c r="G18" s="3" t="s">
        <v>36</v>
      </c>
      <c r="H18" s="3" t="s">
        <v>46</v>
      </c>
      <c r="I18" s="3" t="s">
        <v>47</v>
      </c>
      <c r="J18" s="3" t="s">
        <v>48</v>
      </c>
    </row>
    <row r="19" spans="1:10" x14ac:dyDescent="0.25">
      <c r="A19" s="96" t="s">
        <v>44</v>
      </c>
      <c r="B19" s="97"/>
      <c r="C19" s="97"/>
      <c r="D19" s="97"/>
      <c r="E19" s="97"/>
      <c r="F19" s="45">
        <v>0</v>
      </c>
      <c r="G19" s="45">
        <v>0</v>
      </c>
      <c r="H19" s="45">
        <v>0</v>
      </c>
      <c r="I19" s="45">
        <v>0</v>
      </c>
      <c r="J19" s="44">
        <v>0</v>
      </c>
    </row>
    <row r="20" spans="1:10" x14ac:dyDescent="0.25">
      <c r="A20" s="96" t="s">
        <v>45</v>
      </c>
      <c r="B20" s="97"/>
      <c r="C20" s="97"/>
      <c r="D20" s="97"/>
      <c r="E20" s="97"/>
      <c r="F20" s="45">
        <v>0</v>
      </c>
      <c r="G20" s="45">
        <v>0</v>
      </c>
      <c r="H20" s="45">
        <v>0</v>
      </c>
      <c r="I20" s="45">
        <v>0</v>
      </c>
      <c r="J20" s="44">
        <v>0</v>
      </c>
    </row>
    <row r="21" spans="1:10" x14ac:dyDescent="0.25">
      <c r="A21" s="83" t="s">
        <v>2</v>
      </c>
      <c r="B21" s="84"/>
      <c r="C21" s="84"/>
      <c r="D21" s="84"/>
      <c r="E21" s="84"/>
      <c r="F21" s="31">
        <f>F19-F20</f>
        <v>0</v>
      </c>
      <c r="G21" s="31">
        <f t="shared" ref="G21:J21" si="6">G19-G20</f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</row>
    <row r="22" spans="1:10" x14ac:dyDescent="0.25">
      <c r="A22" s="83" t="s">
        <v>68</v>
      </c>
      <c r="B22" s="84"/>
      <c r="C22" s="84"/>
      <c r="D22" s="84"/>
      <c r="E22" s="84"/>
      <c r="F22" s="31">
        <f>F14+F21</f>
        <v>464.53</v>
      </c>
      <c r="G22" s="31">
        <f>G14+G21</f>
        <v>-3317.9100000000326</v>
      </c>
      <c r="H22" s="31">
        <f t="shared" ref="H22:J22" si="7">H14+H21</f>
        <v>-1160</v>
      </c>
      <c r="I22" s="31">
        <f t="shared" si="7"/>
        <v>-1160</v>
      </c>
      <c r="J22" s="31">
        <f t="shared" si="7"/>
        <v>-1160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85" t="s">
        <v>69</v>
      </c>
      <c r="B24" s="86"/>
      <c r="C24" s="86"/>
      <c r="D24" s="86"/>
      <c r="E24" s="86"/>
      <c r="F24" s="86"/>
      <c r="G24" s="86"/>
      <c r="H24" s="86"/>
      <c r="I24" s="86"/>
      <c r="J24" s="86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7"/>
      <c r="B26" s="28"/>
      <c r="C26" s="28"/>
      <c r="D26" s="29"/>
      <c r="E26" s="30"/>
      <c r="F26" s="3" t="s">
        <v>38</v>
      </c>
      <c r="G26" s="3" t="s">
        <v>36</v>
      </c>
      <c r="H26" s="3" t="s">
        <v>46</v>
      </c>
      <c r="I26" s="3" t="s">
        <v>47</v>
      </c>
      <c r="J26" s="3" t="s">
        <v>48</v>
      </c>
    </row>
    <row r="27" spans="1:10" ht="15" customHeight="1" x14ac:dyDescent="0.25">
      <c r="A27" s="87" t="s">
        <v>70</v>
      </c>
      <c r="B27" s="88"/>
      <c r="C27" s="88"/>
      <c r="D27" s="88"/>
      <c r="E27" s="89"/>
      <c r="F27" s="46">
        <v>0</v>
      </c>
      <c r="G27" s="46">
        <v>3318.07</v>
      </c>
      <c r="H27" s="46">
        <v>1160</v>
      </c>
      <c r="I27" s="46">
        <v>1160</v>
      </c>
      <c r="J27" s="47">
        <v>1160</v>
      </c>
    </row>
    <row r="28" spans="1:10" ht="15" customHeight="1" x14ac:dyDescent="0.25">
      <c r="A28" s="83" t="s">
        <v>71</v>
      </c>
      <c r="B28" s="84"/>
      <c r="C28" s="84"/>
      <c r="D28" s="84"/>
      <c r="E28" s="84"/>
      <c r="F28" s="48">
        <v>0</v>
      </c>
      <c r="G28" s="48">
        <f>G22+G27</f>
        <v>0.15999999996756742</v>
      </c>
      <c r="H28" s="48">
        <f t="shared" ref="H28:J28" si="8">H22+H27</f>
        <v>0</v>
      </c>
      <c r="I28" s="48">
        <f t="shared" si="8"/>
        <v>0</v>
      </c>
      <c r="J28" s="49">
        <f t="shared" si="8"/>
        <v>0</v>
      </c>
    </row>
    <row r="29" spans="1:10" ht="45" customHeight="1" x14ac:dyDescent="0.25">
      <c r="A29" s="90" t="s">
        <v>72</v>
      </c>
      <c r="B29" s="91"/>
      <c r="C29" s="91"/>
      <c r="D29" s="91"/>
      <c r="E29" s="92"/>
      <c r="F29" s="48">
        <f>F14+F21+F27-F28</f>
        <v>464.53</v>
      </c>
      <c r="G29" s="48">
        <f t="shared" ref="G29:J29" si="9">G14+G21+G27-G28</f>
        <v>0</v>
      </c>
      <c r="H29" s="48">
        <f t="shared" si="9"/>
        <v>0</v>
      </c>
      <c r="I29" s="48">
        <f t="shared" si="9"/>
        <v>0</v>
      </c>
      <c r="J29" s="49">
        <f t="shared" si="9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93" t="s">
        <v>66</v>
      </c>
      <c r="B31" s="93"/>
      <c r="C31" s="93"/>
      <c r="D31" s="93"/>
      <c r="E31" s="93"/>
      <c r="F31" s="93"/>
      <c r="G31" s="93"/>
      <c r="H31" s="93"/>
      <c r="I31" s="93"/>
      <c r="J31" s="93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38</v>
      </c>
      <c r="G33" s="59" t="s">
        <v>36</v>
      </c>
      <c r="H33" s="59" t="s">
        <v>46</v>
      </c>
      <c r="I33" s="59" t="s">
        <v>47</v>
      </c>
      <c r="J33" s="59" t="s">
        <v>48</v>
      </c>
    </row>
    <row r="34" spans="1:10" x14ac:dyDescent="0.25">
      <c r="A34" s="87" t="s">
        <v>70</v>
      </c>
      <c r="B34" s="88"/>
      <c r="C34" s="88"/>
      <c r="D34" s="88"/>
      <c r="E34" s="89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87" t="s">
        <v>73</v>
      </c>
      <c r="B35" s="88"/>
      <c r="C35" s="88"/>
      <c r="D35" s="88"/>
      <c r="E35" s="89"/>
      <c r="F35" s="46">
        <v>0</v>
      </c>
      <c r="G35" s="46">
        <v>0</v>
      </c>
      <c r="H35" s="46"/>
      <c r="I35" s="46">
        <v>0</v>
      </c>
      <c r="J35" s="47">
        <v>0</v>
      </c>
    </row>
    <row r="36" spans="1:10" x14ac:dyDescent="0.25">
      <c r="A36" s="87" t="s">
        <v>74</v>
      </c>
      <c r="B36" s="94"/>
      <c r="C36" s="94"/>
      <c r="D36" s="94"/>
      <c r="E36" s="95"/>
      <c r="F36" s="46">
        <v>0</v>
      </c>
      <c r="G36" s="46">
        <v>0</v>
      </c>
      <c r="H36" s="46"/>
      <c r="I36" s="46">
        <v>0</v>
      </c>
      <c r="J36" s="47">
        <v>0</v>
      </c>
    </row>
    <row r="37" spans="1:10" ht="15" customHeight="1" x14ac:dyDescent="0.25">
      <c r="A37" s="83" t="s">
        <v>71</v>
      </c>
      <c r="B37" s="84"/>
      <c r="C37" s="84"/>
      <c r="D37" s="84"/>
      <c r="E37" s="84"/>
      <c r="F37" s="33">
        <f>F34-F35+F36</f>
        <v>0</v>
      </c>
      <c r="G37" s="33">
        <f t="shared" ref="G37:J37" si="10">G34-G35+G36</f>
        <v>0</v>
      </c>
      <c r="H37" s="33">
        <f t="shared" si="10"/>
        <v>0</v>
      </c>
      <c r="I37" s="33">
        <f t="shared" si="10"/>
        <v>0</v>
      </c>
      <c r="J37" s="60">
        <f t="shared" si="10"/>
        <v>0</v>
      </c>
    </row>
    <row r="38" spans="1:10" ht="17.25" customHeight="1" x14ac:dyDescent="0.25"/>
    <row r="39" spans="1:10" x14ac:dyDescent="0.25">
      <c r="A39" s="81" t="s">
        <v>39</v>
      </c>
      <c r="B39" s="82"/>
      <c r="C39" s="82"/>
      <c r="D39" s="82"/>
      <c r="E39" s="82"/>
      <c r="F39" s="82"/>
      <c r="G39" s="82"/>
      <c r="H39" s="82"/>
      <c r="I39" s="82"/>
      <c r="J39" s="82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19" workbookViewId="0">
      <selection activeCell="F26" sqref="F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5" t="s">
        <v>32</v>
      </c>
      <c r="B1" s="85"/>
      <c r="C1" s="85"/>
      <c r="D1" s="85"/>
      <c r="E1" s="85"/>
      <c r="F1" s="85"/>
      <c r="G1" s="85"/>
      <c r="H1" s="8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5" t="s">
        <v>18</v>
      </c>
      <c r="B3" s="85"/>
      <c r="C3" s="85"/>
      <c r="D3" s="85"/>
      <c r="E3" s="85"/>
      <c r="F3" s="85"/>
      <c r="G3" s="85"/>
      <c r="H3" s="8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85" t="s">
        <v>49</v>
      </c>
      <c r="B7" s="85"/>
      <c r="C7" s="85"/>
      <c r="D7" s="85"/>
      <c r="E7" s="85"/>
      <c r="F7" s="85"/>
      <c r="G7" s="85"/>
      <c r="H7" s="85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35</v>
      </c>
      <c r="E9" s="19" t="s">
        <v>36</v>
      </c>
      <c r="F9" s="19" t="s">
        <v>33</v>
      </c>
      <c r="G9" s="19" t="s">
        <v>26</v>
      </c>
      <c r="H9" s="19" t="s">
        <v>34</v>
      </c>
    </row>
    <row r="10" spans="1:8" ht="25.5" x14ac:dyDescent="0.25">
      <c r="A10" s="37"/>
      <c r="B10" s="38"/>
      <c r="C10" s="36" t="s">
        <v>127</v>
      </c>
      <c r="D10" s="67">
        <f>D11+D16</f>
        <v>1020277.6900000001</v>
      </c>
      <c r="E10" s="68">
        <f>E11+E18</f>
        <v>920914.78999999992</v>
      </c>
      <c r="F10" s="68">
        <f>F11+F18</f>
        <v>1268554.33</v>
      </c>
      <c r="G10" s="68">
        <f>G11+G18</f>
        <v>1268554.33</v>
      </c>
      <c r="H10" s="68">
        <f>H11+H18</f>
        <v>1268554.33</v>
      </c>
    </row>
    <row r="11" spans="1:8" ht="15.75" customHeight="1" x14ac:dyDescent="0.25">
      <c r="A11" s="11">
        <v>6</v>
      </c>
      <c r="B11" s="11"/>
      <c r="C11" s="11" t="s">
        <v>7</v>
      </c>
      <c r="D11" s="65">
        <f>D12+D13+D14+D15</f>
        <v>1020277.6900000001</v>
      </c>
      <c r="E11" s="66">
        <f>E12+E13+E14+E15</f>
        <v>917596.72</v>
      </c>
      <c r="F11" s="66">
        <f>F12+F13+F14+F15</f>
        <v>1267394.33</v>
      </c>
      <c r="G11" s="66">
        <f>G12+G13+G14+G15</f>
        <v>1267394.33</v>
      </c>
      <c r="H11" s="66">
        <f>H12+H13+H14+H15</f>
        <v>1267394.33</v>
      </c>
    </row>
    <row r="12" spans="1:8" ht="38.25" x14ac:dyDescent="0.25">
      <c r="A12" s="11"/>
      <c r="B12" s="16">
        <v>63</v>
      </c>
      <c r="C12" s="16" t="s">
        <v>28</v>
      </c>
      <c r="D12" s="8">
        <v>966122.15</v>
      </c>
      <c r="E12" s="9">
        <v>860861</v>
      </c>
      <c r="F12" s="9">
        <v>1222180.3700000001</v>
      </c>
      <c r="G12" s="9">
        <v>1222180.3700000001</v>
      </c>
      <c r="H12" s="9">
        <v>1222180.3700000001</v>
      </c>
    </row>
    <row r="13" spans="1:8" ht="53.25" customHeight="1" x14ac:dyDescent="0.25">
      <c r="A13" s="12"/>
      <c r="B13" s="12">
        <v>65</v>
      </c>
      <c r="C13" s="64" t="s">
        <v>75</v>
      </c>
      <c r="D13" s="8">
        <v>13959.07</v>
      </c>
      <c r="E13" s="9">
        <v>15151</v>
      </c>
      <c r="F13" s="9">
        <v>5487.97</v>
      </c>
      <c r="G13" s="9">
        <v>5487.97</v>
      </c>
      <c r="H13" s="9">
        <v>5487.97</v>
      </c>
    </row>
    <row r="14" spans="1:8" ht="53.25" customHeight="1" x14ac:dyDescent="0.25">
      <c r="A14" s="12"/>
      <c r="B14" s="12">
        <v>66</v>
      </c>
      <c r="C14" s="64" t="s">
        <v>76</v>
      </c>
      <c r="D14" s="8">
        <v>792.06</v>
      </c>
      <c r="E14" s="9">
        <v>2521.73</v>
      </c>
      <c r="F14" s="9">
        <v>663</v>
      </c>
      <c r="G14" s="9">
        <v>663</v>
      </c>
      <c r="H14" s="9">
        <v>663</v>
      </c>
    </row>
    <row r="15" spans="1:8" ht="38.25" x14ac:dyDescent="0.25">
      <c r="A15" s="12"/>
      <c r="B15" s="12">
        <v>67</v>
      </c>
      <c r="C15" s="16" t="s">
        <v>29</v>
      </c>
      <c r="D15" s="8">
        <v>39404.410000000003</v>
      </c>
      <c r="E15" s="9">
        <v>39062.99</v>
      </c>
      <c r="F15" s="9">
        <v>39062.99</v>
      </c>
      <c r="G15" s="9">
        <v>39062.99</v>
      </c>
      <c r="H15" s="9">
        <v>39062.99</v>
      </c>
    </row>
    <row r="16" spans="1:8" ht="25.5" x14ac:dyDescent="0.25">
      <c r="A16" s="14">
        <v>7</v>
      </c>
      <c r="B16" s="15"/>
      <c r="C16" s="24" t="s">
        <v>8</v>
      </c>
      <c r="D16" s="65">
        <f>D17</f>
        <v>0</v>
      </c>
      <c r="E16" s="66">
        <f>E17</f>
        <v>0</v>
      </c>
      <c r="F16" s="66">
        <f>F17</f>
        <v>0</v>
      </c>
      <c r="G16" s="66">
        <f>G17</f>
        <v>0</v>
      </c>
      <c r="H16" s="66">
        <f>H17</f>
        <v>0</v>
      </c>
    </row>
    <row r="17" spans="1:8" ht="38.25" x14ac:dyDescent="0.25">
      <c r="A17" s="16"/>
      <c r="B17" s="16">
        <v>72</v>
      </c>
      <c r="C17" s="25" t="s">
        <v>27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</row>
    <row r="18" spans="1:8" x14ac:dyDescent="0.25">
      <c r="A18" s="14"/>
      <c r="B18" s="15"/>
      <c r="C18" s="24" t="s">
        <v>123</v>
      </c>
      <c r="D18" s="65">
        <f t="shared" ref="D18:H19" si="0">D19</f>
        <v>464.49</v>
      </c>
      <c r="E18" s="66">
        <f t="shared" si="0"/>
        <v>3318.07</v>
      </c>
      <c r="F18" s="66">
        <f t="shared" si="0"/>
        <v>1160</v>
      </c>
      <c r="G18" s="66">
        <f t="shared" si="0"/>
        <v>1160</v>
      </c>
      <c r="H18" s="66">
        <f t="shared" si="0"/>
        <v>1160</v>
      </c>
    </row>
    <row r="19" spans="1:8" x14ac:dyDescent="0.25">
      <c r="A19" s="14">
        <v>9</v>
      </c>
      <c r="B19" s="15"/>
      <c r="C19" s="24" t="s">
        <v>121</v>
      </c>
      <c r="D19" s="65">
        <f t="shared" si="0"/>
        <v>464.49</v>
      </c>
      <c r="E19" s="66">
        <f t="shared" si="0"/>
        <v>3318.07</v>
      </c>
      <c r="F19" s="66">
        <f t="shared" si="0"/>
        <v>1160</v>
      </c>
      <c r="G19" s="66">
        <f t="shared" si="0"/>
        <v>1160</v>
      </c>
      <c r="H19" s="66">
        <f t="shared" si="0"/>
        <v>1160</v>
      </c>
    </row>
    <row r="20" spans="1:8" ht="25.5" x14ac:dyDescent="0.25">
      <c r="A20" s="16"/>
      <c r="B20" s="16">
        <v>92</v>
      </c>
      <c r="C20" s="25" t="s">
        <v>122</v>
      </c>
      <c r="D20" s="8">
        <v>464.49</v>
      </c>
      <c r="E20" s="9">
        <v>3318.07</v>
      </c>
      <c r="F20" s="9">
        <v>1160</v>
      </c>
      <c r="G20" s="9">
        <v>1160</v>
      </c>
      <c r="H20" s="9">
        <v>1160</v>
      </c>
    </row>
    <row r="23" spans="1:8" ht="15.75" x14ac:dyDescent="0.25">
      <c r="A23" s="85" t="s">
        <v>50</v>
      </c>
      <c r="B23" s="104"/>
      <c r="C23" s="104"/>
      <c r="D23" s="104"/>
      <c r="E23" s="104"/>
      <c r="F23" s="104"/>
      <c r="G23" s="104"/>
      <c r="H23" s="104"/>
    </row>
    <row r="24" spans="1:8" ht="15.75" customHeight="1" x14ac:dyDescent="0.25">
      <c r="A24" s="4"/>
      <c r="B24" s="4"/>
      <c r="C24" s="4"/>
      <c r="D24" s="4"/>
      <c r="E24" s="4"/>
      <c r="F24" s="4"/>
      <c r="G24" s="5"/>
      <c r="H24" s="5"/>
    </row>
    <row r="25" spans="1:8" ht="27.75" customHeight="1" x14ac:dyDescent="0.25">
      <c r="A25" s="19" t="s">
        <v>5</v>
      </c>
      <c r="B25" s="18" t="s">
        <v>6</v>
      </c>
      <c r="C25" s="18" t="s">
        <v>9</v>
      </c>
      <c r="D25" s="18" t="s">
        <v>35</v>
      </c>
      <c r="E25" s="19" t="s">
        <v>36</v>
      </c>
      <c r="F25" s="19" t="s">
        <v>33</v>
      </c>
      <c r="G25" s="19" t="s">
        <v>26</v>
      </c>
      <c r="H25" s="19" t="s">
        <v>34</v>
      </c>
    </row>
    <row r="26" spans="1:8" x14ac:dyDescent="0.25">
      <c r="A26" s="37"/>
      <c r="B26" s="38"/>
      <c r="C26" s="36" t="s">
        <v>1</v>
      </c>
      <c r="D26" s="67">
        <f>D27+D32</f>
        <v>1009210.14</v>
      </c>
      <c r="E26" s="68">
        <f>E27+E32</f>
        <v>920914.82000000007</v>
      </c>
      <c r="F26" s="68">
        <f>F27+F32</f>
        <v>1268554</v>
      </c>
      <c r="G26" s="68">
        <f>G27+G32</f>
        <v>1268554</v>
      </c>
      <c r="H26" s="68">
        <f>H27+H32</f>
        <v>1268554</v>
      </c>
    </row>
    <row r="27" spans="1:8" x14ac:dyDescent="0.25">
      <c r="A27" s="11">
        <v>3</v>
      </c>
      <c r="B27" s="11"/>
      <c r="C27" s="11" t="s">
        <v>10</v>
      </c>
      <c r="D27" s="65">
        <f>D28+D29+D30+D31</f>
        <v>994572</v>
      </c>
      <c r="E27" s="66">
        <f>E28+E29+E30+E31</f>
        <v>915605.91</v>
      </c>
      <c r="F27" s="66">
        <f>F28+F29+F30+F31</f>
        <v>1265554</v>
      </c>
      <c r="G27" s="66">
        <f>G28+G29+G30+G31</f>
        <v>1265554</v>
      </c>
      <c r="H27" s="66">
        <f>H28+H29+H30+H31</f>
        <v>1265554</v>
      </c>
    </row>
    <row r="28" spans="1:8" ht="24.75" customHeight="1" x14ac:dyDescent="0.25">
      <c r="A28" s="11"/>
      <c r="B28" s="16">
        <v>31</v>
      </c>
      <c r="C28" s="16" t="s">
        <v>11</v>
      </c>
      <c r="D28" s="8">
        <v>882832.59</v>
      </c>
      <c r="E28" s="9">
        <v>806431</v>
      </c>
      <c r="F28" s="9">
        <v>1090349</v>
      </c>
      <c r="G28" s="9">
        <v>1090349</v>
      </c>
      <c r="H28" s="9">
        <v>1090349</v>
      </c>
    </row>
    <row r="29" spans="1:8" x14ac:dyDescent="0.25">
      <c r="A29" s="12"/>
      <c r="B29" s="12">
        <v>32</v>
      </c>
      <c r="C29" s="12" t="s">
        <v>21</v>
      </c>
      <c r="D29" s="8">
        <v>111544.41</v>
      </c>
      <c r="E29" s="9">
        <v>108982.91</v>
      </c>
      <c r="F29" s="9">
        <v>164325</v>
      </c>
      <c r="G29" s="9">
        <v>164325</v>
      </c>
      <c r="H29" s="9">
        <v>164325</v>
      </c>
    </row>
    <row r="30" spans="1:8" x14ac:dyDescent="0.25">
      <c r="A30" s="12"/>
      <c r="B30" s="12">
        <v>34</v>
      </c>
      <c r="C30" s="12" t="s">
        <v>77</v>
      </c>
      <c r="D30" s="8">
        <v>195</v>
      </c>
      <c r="E30" s="9">
        <v>192</v>
      </c>
      <c r="F30" s="9">
        <v>180</v>
      </c>
      <c r="G30" s="9">
        <v>180</v>
      </c>
      <c r="H30" s="9">
        <v>180</v>
      </c>
    </row>
    <row r="31" spans="1:8" ht="25.5" x14ac:dyDescent="0.25">
      <c r="A31" s="12"/>
      <c r="B31" s="12">
        <v>37</v>
      </c>
      <c r="C31" s="64" t="s">
        <v>120</v>
      </c>
      <c r="D31" s="8">
        <v>0</v>
      </c>
      <c r="E31" s="9">
        <v>0</v>
      </c>
      <c r="F31" s="9">
        <v>10700</v>
      </c>
      <c r="G31" s="9">
        <v>10700</v>
      </c>
      <c r="H31" s="9">
        <v>10700</v>
      </c>
    </row>
    <row r="32" spans="1:8" ht="25.5" x14ac:dyDescent="0.25">
      <c r="A32" s="14">
        <v>4</v>
      </c>
      <c r="B32" s="15"/>
      <c r="C32" s="24" t="s">
        <v>12</v>
      </c>
      <c r="D32" s="65">
        <f>D33</f>
        <v>14638.14</v>
      </c>
      <c r="E32" s="66">
        <f>E33</f>
        <v>5308.91</v>
      </c>
      <c r="F32" s="66">
        <f>F33</f>
        <v>3000</v>
      </c>
      <c r="G32" s="66">
        <f>G33</f>
        <v>3000</v>
      </c>
      <c r="H32" s="66">
        <f>H33</f>
        <v>3000</v>
      </c>
    </row>
    <row r="33" spans="1:8" ht="38.25" x14ac:dyDescent="0.25">
      <c r="A33" s="16"/>
      <c r="B33" s="16">
        <v>42</v>
      </c>
      <c r="C33" s="25" t="s">
        <v>30</v>
      </c>
      <c r="D33" s="8">
        <v>14638.14</v>
      </c>
      <c r="E33" s="9">
        <v>5308.91</v>
      </c>
      <c r="F33" s="9">
        <v>3000</v>
      </c>
      <c r="G33" s="9">
        <v>3000</v>
      </c>
      <c r="H33" s="9">
        <v>3000</v>
      </c>
    </row>
  </sheetData>
  <mergeCells count="5"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E30" sqref="E3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5" t="s">
        <v>32</v>
      </c>
      <c r="B1" s="85"/>
      <c r="C1" s="85"/>
      <c r="D1" s="85"/>
      <c r="E1" s="85"/>
      <c r="F1" s="85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85" t="s">
        <v>18</v>
      </c>
      <c r="B3" s="85"/>
      <c r="C3" s="85"/>
      <c r="D3" s="85"/>
      <c r="E3" s="85"/>
      <c r="F3" s="85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85" t="s">
        <v>4</v>
      </c>
      <c r="B5" s="85"/>
      <c r="C5" s="85"/>
      <c r="D5" s="85"/>
      <c r="E5" s="85"/>
      <c r="F5" s="85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85" t="s">
        <v>51</v>
      </c>
      <c r="B7" s="85"/>
      <c r="C7" s="85"/>
      <c r="D7" s="85"/>
      <c r="E7" s="85"/>
      <c r="F7" s="85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26</v>
      </c>
      <c r="F9" s="19" t="s">
        <v>34</v>
      </c>
    </row>
    <row r="10" spans="1:6" x14ac:dyDescent="0.25">
      <c r="A10" s="39" t="s">
        <v>0</v>
      </c>
      <c r="B10" s="67">
        <f>B11+B13+B15+B17+B20</f>
        <v>1020277.67</v>
      </c>
      <c r="C10" s="68">
        <f>C11+C13+C15+C17+C20</f>
        <v>917596.61</v>
      </c>
      <c r="D10" s="68">
        <f>D11+D13+D15+D17+D20</f>
        <v>1267394.1900000002</v>
      </c>
      <c r="E10" s="68">
        <f>E11+E13+E15+E17+E20</f>
        <v>1267394.1900000002</v>
      </c>
      <c r="F10" s="68">
        <f>F11+F13+F15+F17+F20</f>
        <v>1267394.1900000002</v>
      </c>
    </row>
    <row r="11" spans="1:6" x14ac:dyDescent="0.25">
      <c r="A11" s="24" t="s">
        <v>56</v>
      </c>
      <c r="B11" s="68">
        <f>B12</f>
        <v>39404.410000000003</v>
      </c>
      <c r="C11" s="68">
        <f>C12</f>
        <v>39062.99</v>
      </c>
      <c r="D11" s="68">
        <f>D12</f>
        <v>39062.99</v>
      </c>
      <c r="E11" s="68">
        <f>E12</f>
        <v>39062.99</v>
      </c>
      <c r="F11" s="68">
        <f>F12</f>
        <v>39062.99</v>
      </c>
    </row>
    <row r="12" spans="1:6" x14ac:dyDescent="0.25">
      <c r="A12" s="13" t="s">
        <v>57</v>
      </c>
      <c r="B12" s="9">
        <v>39404.410000000003</v>
      </c>
      <c r="C12" s="9">
        <v>39062.99</v>
      </c>
      <c r="D12" s="9">
        <v>39062.99</v>
      </c>
      <c r="E12" s="9">
        <v>39062.99</v>
      </c>
      <c r="F12" s="9">
        <v>39062.99</v>
      </c>
    </row>
    <row r="13" spans="1:6" x14ac:dyDescent="0.25">
      <c r="A13" s="11" t="s">
        <v>58</v>
      </c>
      <c r="B13" s="65">
        <f>B14</f>
        <v>420.43</v>
      </c>
      <c r="C13" s="66">
        <f>C14</f>
        <v>530.89</v>
      </c>
      <c r="D13" s="66">
        <f>D14</f>
        <v>422.86</v>
      </c>
      <c r="E13" s="66">
        <f>E14</f>
        <v>422.86</v>
      </c>
      <c r="F13" s="66">
        <f>F14</f>
        <v>422.86</v>
      </c>
    </row>
    <row r="14" spans="1:6" x14ac:dyDescent="0.25">
      <c r="A14" s="17" t="s">
        <v>87</v>
      </c>
      <c r="B14" s="8">
        <v>420.43</v>
      </c>
      <c r="C14" s="9">
        <v>530.89</v>
      </c>
      <c r="D14" s="9">
        <v>422.86</v>
      </c>
      <c r="E14" s="9">
        <v>422.86</v>
      </c>
      <c r="F14" s="9">
        <v>422.86</v>
      </c>
    </row>
    <row r="15" spans="1:6" ht="25.5" x14ac:dyDescent="0.25">
      <c r="A15" s="11" t="s">
        <v>55</v>
      </c>
      <c r="B15" s="65">
        <f>B16</f>
        <v>13959.07</v>
      </c>
      <c r="C15" s="66">
        <f>C16</f>
        <v>15150.4</v>
      </c>
      <c r="D15" s="66">
        <f>D16</f>
        <v>5487.97</v>
      </c>
      <c r="E15" s="66">
        <f>E16</f>
        <v>5487.97</v>
      </c>
      <c r="F15" s="66">
        <f>F16</f>
        <v>5487.97</v>
      </c>
    </row>
    <row r="16" spans="1:6" ht="25.5" x14ac:dyDescent="0.25">
      <c r="A16" s="17" t="s">
        <v>88</v>
      </c>
      <c r="B16" s="8">
        <v>13959.07</v>
      </c>
      <c r="C16" s="9">
        <v>15150.4</v>
      </c>
      <c r="D16" s="9">
        <v>5487.97</v>
      </c>
      <c r="E16" s="9">
        <v>5487.97</v>
      </c>
      <c r="F16" s="9">
        <v>5487.97</v>
      </c>
    </row>
    <row r="17" spans="1:6" x14ac:dyDescent="0.25">
      <c r="A17" s="39" t="s">
        <v>54</v>
      </c>
      <c r="B17" s="65">
        <f>B18+B19</f>
        <v>966122.14</v>
      </c>
      <c r="C17" s="66">
        <f>C18+C19</f>
        <v>860861.49</v>
      </c>
      <c r="D17" s="66">
        <f>D18+D19</f>
        <v>1222180.3700000001</v>
      </c>
      <c r="E17" s="66">
        <f>E18+E19</f>
        <v>1222180.3700000001</v>
      </c>
      <c r="F17" s="66">
        <f>F18+F19</f>
        <v>1222180.3700000001</v>
      </c>
    </row>
    <row r="18" spans="1:6" x14ac:dyDescent="0.25">
      <c r="A18" s="13" t="s">
        <v>92</v>
      </c>
      <c r="B18" s="8">
        <v>8154.68</v>
      </c>
      <c r="C18" s="9">
        <v>16437.71</v>
      </c>
      <c r="D18" s="9">
        <v>11042.61</v>
      </c>
      <c r="E18" s="9">
        <v>11042.61</v>
      </c>
      <c r="F18" s="9">
        <v>11042.61</v>
      </c>
    </row>
    <row r="19" spans="1:6" ht="15.75" customHeight="1" x14ac:dyDescent="0.25">
      <c r="A19" s="13" t="s">
        <v>89</v>
      </c>
      <c r="B19" s="8">
        <v>957967.46</v>
      </c>
      <c r="C19" s="9">
        <v>844423.78</v>
      </c>
      <c r="D19" s="9">
        <v>1211137.76</v>
      </c>
      <c r="E19" s="9">
        <v>1211137.76</v>
      </c>
      <c r="F19" s="9">
        <v>1211137.76</v>
      </c>
    </row>
    <row r="20" spans="1:6" x14ac:dyDescent="0.25">
      <c r="A20" s="39" t="s">
        <v>90</v>
      </c>
      <c r="B20" s="65">
        <f>B21</f>
        <v>371.62</v>
      </c>
      <c r="C20" s="66">
        <f>C21</f>
        <v>1990.84</v>
      </c>
      <c r="D20" s="66">
        <f>D21</f>
        <v>240</v>
      </c>
      <c r="E20" s="66">
        <f>E21</f>
        <v>240</v>
      </c>
      <c r="F20" s="66">
        <f>F21</f>
        <v>240</v>
      </c>
    </row>
    <row r="21" spans="1:6" x14ac:dyDescent="0.25">
      <c r="A21" s="13" t="s">
        <v>91</v>
      </c>
      <c r="B21" s="8">
        <v>371.62</v>
      </c>
      <c r="C21" s="9">
        <v>1990.84</v>
      </c>
      <c r="D21" s="9">
        <v>240</v>
      </c>
      <c r="E21" s="9">
        <v>240</v>
      </c>
      <c r="F21" s="9">
        <v>240</v>
      </c>
    </row>
    <row r="22" spans="1:6" ht="25.5" x14ac:dyDescent="0.25">
      <c r="A22" s="39" t="s">
        <v>126</v>
      </c>
      <c r="B22" s="65">
        <f t="shared" ref="B22:F23" si="0">B23</f>
        <v>464</v>
      </c>
      <c r="C22" s="66">
        <f t="shared" si="0"/>
        <v>3318.07</v>
      </c>
      <c r="D22" s="66">
        <f t="shared" si="0"/>
        <v>1160</v>
      </c>
      <c r="E22" s="66">
        <f t="shared" si="0"/>
        <v>1160</v>
      </c>
      <c r="F22" s="66">
        <f t="shared" si="0"/>
        <v>1160</v>
      </c>
    </row>
    <row r="23" spans="1:6" ht="24" customHeight="1" x14ac:dyDescent="0.25">
      <c r="A23" s="39" t="s">
        <v>124</v>
      </c>
      <c r="B23" s="65">
        <f t="shared" si="0"/>
        <v>464</v>
      </c>
      <c r="C23" s="66">
        <f t="shared" si="0"/>
        <v>3318.07</v>
      </c>
      <c r="D23" s="66">
        <f t="shared" si="0"/>
        <v>1160</v>
      </c>
      <c r="E23" s="66">
        <f t="shared" si="0"/>
        <v>1160</v>
      </c>
      <c r="F23" s="66">
        <f t="shared" si="0"/>
        <v>1160</v>
      </c>
    </row>
    <row r="24" spans="1:6" ht="25.5" x14ac:dyDescent="0.25">
      <c r="A24" s="17" t="s">
        <v>125</v>
      </c>
      <c r="B24" s="8">
        <v>464</v>
      </c>
      <c r="C24" s="9">
        <v>3318.07</v>
      </c>
      <c r="D24" s="9">
        <v>1160</v>
      </c>
      <c r="E24" s="9">
        <v>1160</v>
      </c>
      <c r="F24" s="9">
        <v>1160</v>
      </c>
    </row>
    <row r="27" spans="1:6" ht="15.75" x14ac:dyDescent="0.25">
      <c r="A27" s="85" t="s">
        <v>52</v>
      </c>
      <c r="B27" s="85"/>
      <c r="C27" s="85"/>
      <c r="D27" s="85"/>
      <c r="E27" s="85"/>
      <c r="F27" s="85"/>
    </row>
    <row r="28" spans="1:6" ht="18" x14ac:dyDescent="0.25">
      <c r="A28" s="23"/>
      <c r="B28" s="23"/>
      <c r="C28" s="23"/>
      <c r="D28" s="23"/>
      <c r="E28" s="5"/>
      <c r="F28" s="5"/>
    </row>
    <row r="29" spans="1:6" ht="25.5" x14ac:dyDescent="0.25">
      <c r="A29" s="19" t="s">
        <v>53</v>
      </c>
      <c r="B29" s="18" t="s">
        <v>35</v>
      </c>
      <c r="C29" s="19" t="s">
        <v>36</v>
      </c>
      <c r="D29" s="19" t="s">
        <v>33</v>
      </c>
      <c r="E29" s="19" t="s">
        <v>26</v>
      </c>
      <c r="F29" s="19" t="s">
        <v>34</v>
      </c>
    </row>
    <row r="30" spans="1:6" x14ac:dyDescent="0.25">
      <c r="A30" s="39" t="s">
        <v>1</v>
      </c>
      <c r="B30" s="71">
        <f>B31+B33+B35+B37+B40</f>
        <v>1009210.0499999999</v>
      </c>
      <c r="C30" s="72">
        <f>C31+C33+C35+C37+C40</f>
        <v>920914.67999999993</v>
      </c>
      <c r="D30" s="72">
        <f>D31+D33+D35+D37+D40</f>
        <v>1268554</v>
      </c>
      <c r="E30" s="72">
        <f>E31+E33+E35+E37+E40</f>
        <v>1268554</v>
      </c>
      <c r="F30" s="72">
        <f>F31+F33+F35+F37+F40</f>
        <v>1268554</v>
      </c>
    </row>
    <row r="31" spans="1:6" x14ac:dyDescent="0.25">
      <c r="A31" s="24" t="s">
        <v>56</v>
      </c>
      <c r="B31" s="72">
        <f>B32</f>
        <v>38340.03</v>
      </c>
      <c r="C31" s="72">
        <f>C32</f>
        <v>39062.99</v>
      </c>
      <c r="D31" s="72">
        <f>D32</f>
        <v>39063</v>
      </c>
      <c r="E31" s="72">
        <f>E32</f>
        <v>39063</v>
      </c>
      <c r="F31" s="72">
        <f>F32</f>
        <v>39063</v>
      </c>
    </row>
    <row r="32" spans="1:6" x14ac:dyDescent="0.25">
      <c r="A32" s="13" t="s">
        <v>57</v>
      </c>
      <c r="B32" s="9">
        <v>38340.03</v>
      </c>
      <c r="C32" s="9">
        <v>39062.99</v>
      </c>
      <c r="D32" s="9">
        <v>39063</v>
      </c>
      <c r="E32" s="9">
        <v>39063</v>
      </c>
      <c r="F32" s="9">
        <v>39063</v>
      </c>
    </row>
    <row r="33" spans="1:6" x14ac:dyDescent="0.25">
      <c r="A33" s="11" t="s">
        <v>58</v>
      </c>
      <c r="B33" s="65">
        <f>B34</f>
        <v>296.51</v>
      </c>
      <c r="C33" s="66">
        <f>C34</f>
        <v>530.89</v>
      </c>
      <c r="D33" s="66">
        <f>D34</f>
        <v>973</v>
      </c>
      <c r="E33" s="66">
        <f>E34</f>
        <v>973</v>
      </c>
      <c r="F33" s="66">
        <f>F34</f>
        <v>973</v>
      </c>
    </row>
    <row r="34" spans="1:6" x14ac:dyDescent="0.25">
      <c r="A34" s="17" t="s">
        <v>87</v>
      </c>
      <c r="B34" s="8">
        <v>296.51</v>
      </c>
      <c r="C34" s="9">
        <v>530.89</v>
      </c>
      <c r="D34" s="9">
        <v>973</v>
      </c>
      <c r="E34" s="9">
        <v>973</v>
      </c>
      <c r="F34" s="9">
        <v>973</v>
      </c>
    </row>
    <row r="35" spans="1:6" ht="25.5" x14ac:dyDescent="0.25">
      <c r="A35" s="11" t="s">
        <v>55</v>
      </c>
      <c r="B35" s="65">
        <f>B36</f>
        <v>15063.18</v>
      </c>
      <c r="C35" s="66">
        <f>C36</f>
        <v>15150.4</v>
      </c>
      <c r="D35" s="66">
        <f>D36</f>
        <v>5488</v>
      </c>
      <c r="E35" s="66">
        <f>E36</f>
        <v>5488</v>
      </c>
      <c r="F35" s="66">
        <f>F36</f>
        <v>5488</v>
      </c>
    </row>
    <row r="36" spans="1:6" ht="25.5" x14ac:dyDescent="0.25">
      <c r="A36" s="17" t="s">
        <v>88</v>
      </c>
      <c r="B36" s="8">
        <v>15063.18</v>
      </c>
      <c r="C36" s="9">
        <v>15150.4</v>
      </c>
      <c r="D36" s="9">
        <v>5488</v>
      </c>
      <c r="E36" s="9">
        <v>5488</v>
      </c>
      <c r="F36" s="9">
        <v>5488</v>
      </c>
    </row>
    <row r="37" spans="1:6" x14ac:dyDescent="0.25">
      <c r="A37" s="39" t="s">
        <v>54</v>
      </c>
      <c r="B37" s="65">
        <f>B38+B39</f>
        <v>955510.33</v>
      </c>
      <c r="C37" s="66">
        <f>C38+C39</f>
        <v>864179.55999999994</v>
      </c>
      <c r="D37" s="66">
        <v>1222180</v>
      </c>
      <c r="E37" s="66">
        <v>1222180</v>
      </c>
      <c r="F37" s="66">
        <v>1222180</v>
      </c>
    </row>
    <row r="38" spans="1:6" x14ac:dyDescent="0.25">
      <c r="A38" s="13" t="s">
        <v>92</v>
      </c>
      <c r="B38" s="8">
        <v>8819.24</v>
      </c>
      <c r="C38" s="9">
        <v>16437.71</v>
      </c>
      <c r="D38" s="9">
        <v>11043</v>
      </c>
      <c r="E38" s="9">
        <v>11043</v>
      </c>
      <c r="F38" s="9">
        <v>11043</v>
      </c>
    </row>
    <row r="39" spans="1:6" x14ac:dyDescent="0.25">
      <c r="A39" s="13" t="s">
        <v>89</v>
      </c>
      <c r="B39" s="8">
        <v>946691.09</v>
      </c>
      <c r="C39" s="9">
        <v>847741.85</v>
      </c>
      <c r="D39" s="9">
        <v>1211138</v>
      </c>
      <c r="E39" s="9">
        <v>1211138</v>
      </c>
      <c r="F39" s="9">
        <v>1211138</v>
      </c>
    </row>
    <row r="40" spans="1:6" x14ac:dyDescent="0.25">
      <c r="A40" s="39" t="s">
        <v>90</v>
      </c>
      <c r="B40" s="65">
        <f>B41</f>
        <v>0</v>
      </c>
      <c r="C40" s="66">
        <f>C41</f>
        <v>1990.84</v>
      </c>
      <c r="D40" s="66">
        <f>D41</f>
        <v>850</v>
      </c>
      <c r="E40" s="66">
        <f>E41</f>
        <v>850</v>
      </c>
      <c r="F40" s="66">
        <f>F41</f>
        <v>850</v>
      </c>
    </row>
    <row r="41" spans="1:6" x14ac:dyDescent="0.25">
      <c r="A41" s="13" t="s">
        <v>91</v>
      </c>
      <c r="B41" s="8">
        <v>0</v>
      </c>
      <c r="C41" s="9">
        <v>1990.84</v>
      </c>
      <c r="D41" s="9">
        <v>850</v>
      </c>
      <c r="E41" s="9">
        <v>850</v>
      </c>
      <c r="F41" s="9">
        <v>850</v>
      </c>
    </row>
  </sheetData>
  <mergeCells count="5">
    <mergeCell ref="A27:F27"/>
    <mergeCell ref="A1:F1"/>
    <mergeCell ref="A3:F3"/>
    <mergeCell ref="A5:F5"/>
    <mergeCell ref="A7:F7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F18" sqref="F1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5" t="s">
        <v>32</v>
      </c>
      <c r="B1" s="85"/>
      <c r="C1" s="85"/>
      <c r="D1" s="85"/>
      <c r="E1" s="85"/>
      <c r="F1" s="8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5" t="s">
        <v>18</v>
      </c>
      <c r="B3" s="85"/>
      <c r="C3" s="85"/>
      <c r="D3" s="85"/>
      <c r="E3" s="98"/>
      <c r="F3" s="9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5" t="s">
        <v>4</v>
      </c>
      <c r="B5" s="86"/>
      <c r="C5" s="86"/>
      <c r="D5" s="86"/>
      <c r="E5" s="86"/>
      <c r="F5" s="8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5" t="s">
        <v>13</v>
      </c>
      <c r="B7" s="104"/>
      <c r="C7" s="104"/>
      <c r="D7" s="104"/>
      <c r="E7" s="104"/>
      <c r="F7" s="10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26</v>
      </c>
      <c r="F9" s="19" t="s">
        <v>34</v>
      </c>
    </row>
    <row r="10" spans="1:6" ht="15.75" customHeight="1" x14ac:dyDescent="0.25">
      <c r="A10" s="11" t="s">
        <v>14</v>
      </c>
      <c r="B10" s="65">
        <f>B11</f>
        <v>1009210.06</v>
      </c>
      <c r="C10" s="66">
        <f>C11</f>
        <v>920914.67999999993</v>
      </c>
      <c r="D10" s="66">
        <f>D11</f>
        <v>1268553.93</v>
      </c>
      <c r="E10" s="66">
        <f>E11</f>
        <v>1268553.93</v>
      </c>
      <c r="F10" s="66">
        <f>F11</f>
        <v>1268553.93</v>
      </c>
    </row>
    <row r="11" spans="1:6" ht="15.75" customHeight="1" x14ac:dyDescent="0.25">
      <c r="A11" s="11" t="s">
        <v>78</v>
      </c>
      <c r="B11" s="8">
        <f>B12+B13</f>
        <v>1009210.06</v>
      </c>
      <c r="C11" s="9">
        <f>C12+C13</f>
        <v>920914.67999999993</v>
      </c>
      <c r="D11" s="9">
        <f>D12+D13</f>
        <v>1268553.93</v>
      </c>
      <c r="E11" s="9">
        <f>E12+E13</f>
        <v>1268553.93</v>
      </c>
      <c r="F11" s="9">
        <f>F12+F13</f>
        <v>1268553.93</v>
      </c>
    </row>
    <row r="12" spans="1:6" x14ac:dyDescent="0.25">
      <c r="A12" s="69" t="s">
        <v>79</v>
      </c>
      <c r="B12" s="8">
        <v>991270.89</v>
      </c>
      <c r="C12" s="9">
        <v>898882.7</v>
      </c>
      <c r="D12" s="9">
        <v>1205506</v>
      </c>
      <c r="E12" s="9">
        <v>1205506</v>
      </c>
      <c r="F12" s="9">
        <v>1205506</v>
      </c>
    </row>
    <row r="13" spans="1:6" x14ac:dyDescent="0.25">
      <c r="A13" s="70" t="s">
        <v>80</v>
      </c>
      <c r="B13" s="8">
        <v>17939.169999999998</v>
      </c>
      <c r="C13" s="9">
        <v>22031.98</v>
      </c>
      <c r="D13" s="9">
        <v>63047.93</v>
      </c>
      <c r="E13" s="9">
        <v>63047.93</v>
      </c>
      <c r="F13" s="9">
        <v>63047.93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5" t="s">
        <v>32</v>
      </c>
      <c r="B1" s="85"/>
      <c r="C1" s="85"/>
      <c r="D1" s="85"/>
      <c r="E1" s="85"/>
      <c r="F1" s="85"/>
      <c r="G1" s="85"/>
      <c r="H1" s="8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5" t="s">
        <v>18</v>
      </c>
      <c r="B3" s="85"/>
      <c r="C3" s="85"/>
      <c r="D3" s="85"/>
      <c r="E3" s="85"/>
      <c r="F3" s="85"/>
      <c r="G3" s="85"/>
      <c r="H3" s="8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5" t="s">
        <v>60</v>
      </c>
      <c r="B5" s="85"/>
      <c r="C5" s="85"/>
      <c r="D5" s="85"/>
      <c r="E5" s="85"/>
      <c r="F5" s="85"/>
      <c r="G5" s="85"/>
      <c r="H5" s="8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31</v>
      </c>
      <c r="D7" s="18" t="s">
        <v>35</v>
      </c>
      <c r="E7" s="19" t="s">
        <v>36</v>
      </c>
      <c r="F7" s="19" t="s">
        <v>33</v>
      </c>
      <c r="G7" s="19" t="s">
        <v>26</v>
      </c>
      <c r="H7" s="19" t="s">
        <v>34</v>
      </c>
    </row>
    <row r="8" spans="1:8" x14ac:dyDescent="0.25">
      <c r="A8" s="37"/>
      <c r="B8" s="38"/>
      <c r="C8" s="36" t="s">
        <v>62</v>
      </c>
      <c r="D8" s="38"/>
      <c r="E8" s="37"/>
      <c r="F8" s="37"/>
      <c r="G8" s="37"/>
      <c r="H8" s="37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40"/>
      <c r="D11" s="8"/>
      <c r="E11" s="9"/>
      <c r="F11" s="9"/>
      <c r="G11" s="9"/>
      <c r="H11" s="9"/>
    </row>
    <row r="12" spans="1:8" x14ac:dyDescent="0.25">
      <c r="A12" s="11"/>
      <c r="B12" s="16"/>
      <c r="C12" s="36" t="s">
        <v>65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4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5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5" t="s">
        <v>32</v>
      </c>
      <c r="B1" s="85"/>
      <c r="C1" s="85"/>
      <c r="D1" s="85"/>
      <c r="E1" s="85"/>
      <c r="F1" s="85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85" t="s">
        <v>18</v>
      </c>
      <c r="B3" s="85"/>
      <c r="C3" s="85"/>
      <c r="D3" s="85"/>
      <c r="E3" s="85"/>
      <c r="F3" s="85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85" t="s">
        <v>61</v>
      </c>
      <c r="B5" s="85"/>
      <c r="C5" s="85"/>
      <c r="D5" s="85"/>
      <c r="E5" s="85"/>
      <c r="F5" s="85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53</v>
      </c>
      <c r="B7" s="18" t="s">
        <v>35</v>
      </c>
      <c r="C7" s="19" t="s">
        <v>36</v>
      </c>
      <c r="D7" s="19" t="s">
        <v>33</v>
      </c>
      <c r="E7" s="19" t="s">
        <v>26</v>
      </c>
      <c r="F7" s="19" t="s">
        <v>34</v>
      </c>
    </row>
    <row r="8" spans="1:6" x14ac:dyDescent="0.25">
      <c r="A8" s="11" t="s">
        <v>62</v>
      </c>
      <c r="B8" s="8"/>
      <c r="C8" s="9"/>
      <c r="D8" s="9"/>
      <c r="E8" s="9"/>
      <c r="F8" s="9"/>
    </row>
    <row r="9" spans="1:6" ht="25.5" x14ac:dyDescent="0.25">
      <c r="A9" s="11" t="s">
        <v>63</v>
      </c>
      <c r="B9" s="8"/>
      <c r="C9" s="9"/>
      <c r="D9" s="9"/>
      <c r="E9" s="9"/>
      <c r="F9" s="9"/>
    </row>
    <row r="10" spans="1:6" ht="25.5" x14ac:dyDescent="0.25">
      <c r="A10" s="17" t="s">
        <v>64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65</v>
      </c>
      <c r="B12" s="8"/>
      <c r="C12" s="9"/>
      <c r="D12" s="9"/>
      <c r="E12" s="9"/>
      <c r="F12" s="9"/>
    </row>
    <row r="13" spans="1:6" x14ac:dyDescent="0.25">
      <c r="A13" s="24" t="s">
        <v>56</v>
      </c>
      <c r="B13" s="8"/>
      <c r="C13" s="9"/>
      <c r="D13" s="9"/>
      <c r="E13" s="9"/>
      <c r="F13" s="9"/>
    </row>
    <row r="14" spans="1:6" x14ac:dyDescent="0.25">
      <c r="A14" s="13" t="s">
        <v>57</v>
      </c>
      <c r="B14" s="8"/>
      <c r="C14" s="9"/>
      <c r="D14" s="9"/>
      <c r="E14" s="9"/>
      <c r="F14" s="10"/>
    </row>
    <row r="15" spans="1:6" x14ac:dyDescent="0.25">
      <c r="A15" s="24" t="s">
        <v>58</v>
      </c>
      <c r="B15" s="8"/>
      <c r="C15" s="9"/>
      <c r="D15" s="9"/>
      <c r="E15" s="9"/>
      <c r="F15" s="10"/>
    </row>
    <row r="16" spans="1:6" x14ac:dyDescent="0.25">
      <c r="A16" s="13" t="s">
        <v>59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workbookViewId="0">
      <selection activeCell="G68" sqref="G6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5" t="s">
        <v>17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08" t="s">
        <v>19</v>
      </c>
      <c r="B5" s="109"/>
      <c r="C5" s="110"/>
      <c r="D5" s="18" t="s">
        <v>20</v>
      </c>
      <c r="E5" s="18" t="s">
        <v>35</v>
      </c>
      <c r="F5" s="19" t="s">
        <v>36</v>
      </c>
      <c r="G5" s="19" t="s">
        <v>33</v>
      </c>
      <c r="H5" s="19" t="s">
        <v>26</v>
      </c>
      <c r="I5" s="19" t="s">
        <v>34</v>
      </c>
    </row>
    <row r="6" spans="1:9" ht="21" customHeight="1" x14ac:dyDescent="0.25">
      <c r="A6" s="105" t="s">
        <v>82</v>
      </c>
      <c r="B6" s="106"/>
      <c r="C6" s="107"/>
      <c r="D6" s="62" t="s">
        <v>81</v>
      </c>
      <c r="E6" s="65">
        <f>E7+E13+E41+E45+E49+E53+E58+E62</f>
        <v>1009210.11</v>
      </c>
      <c r="F6" s="66">
        <f>F7+F13+F41+F45+F49+F53+F58+F62</f>
        <v>920914.68</v>
      </c>
      <c r="G6" s="66">
        <f>G7+G13+G41+G45+G49+G53+G58+G62</f>
        <v>1268554.3700000001</v>
      </c>
      <c r="H6" s="66">
        <f>H7+H13+H41+H45+H49+H53+H58+H62</f>
        <v>1268554.3700000001</v>
      </c>
      <c r="I6" s="66">
        <f>I7+I13+I41+I45+I49+I53+I58+I62</f>
        <v>1268554.3700000001</v>
      </c>
    </row>
    <row r="7" spans="1:9" ht="21" customHeight="1" x14ac:dyDescent="0.25">
      <c r="A7" s="105" t="s">
        <v>84</v>
      </c>
      <c r="B7" s="106"/>
      <c r="C7" s="107"/>
      <c r="D7" s="62" t="s">
        <v>83</v>
      </c>
      <c r="E7" s="65">
        <f t="shared" ref="E7:I8" si="0">E8</f>
        <v>38340.100000000006</v>
      </c>
      <c r="F7" s="66">
        <f t="shared" si="0"/>
        <v>39062.99</v>
      </c>
      <c r="G7" s="66">
        <f t="shared" si="0"/>
        <v>39063.089999999997</v>
      </c>
      <c r="H7" s="66">
        <f t="shared" si="0"/>
        <v>39063.089999999997</v>
      </c>
      <c r="I7" s="66">
        <f t="shared" si="0"/>
        <v>39063.089999999997</v>
      </c>
    </row>
    <row r="8" spans="1:9" x14ac:dyDescent="0.25">
      <c r="A8" s="117" t="s">
        <v>85</v>
      </c>
      <c r="B8" s="118"/>
      <c r="C8" s="119"/>
      <c r="D8" s="63" t="s">
        <v>86</v>
      </c>
      <c r="E8" s="74">
        <f t="shared" si="0"/>
        <v>38340.100000000006</v>
      </c>
      <c r="F8" s="75">
        <f t="shared" si="0"/>
        <v>39062.99</v>
      </c>
      <c r="G8" s="75">
        <f t="shared" si="0"/>
        <v>39063.089999999997</v>
      </c>
      <c r="H8" s="75">
        <f t="shared" si="0"/>
        <v>39063.089999999997</v>
      </c>
      <c r="I8" s="75">
        <f t="shared" si="0"/>
        <v>39063.089999999997</v>
      </c>
    </row>
    <row r="9" spans="1:9" x14ac:dyDescent="0.25">
      <c r="A9" s="114">
        <v>3</v>
      </c>
      <c r="B9" s="115"/>
      <c r="C9" s="116"/>
      <c r="D9" s="26" t="s">
        <v>10</v>
      </c>
      <c r="E9" s="8">
        <f>E10+E11+E12</f>
        <v>38340.100000000006</v>
      </c>
      <c r="F9" s="9">
        <f>F10+F11+F12</f>
        <v>39062.99</v>
      </c>
      <c r="G9" s="9">
        <f>G10+G11+G12</f>
        <v>39063.089999999997</v>
      </c>
      <c r="H9" s="9">
        <f>H10+H11+H12</f>
        <v>39063.089999999997</v>
      </c>
      <c r="I9" s="9">
        <f>I10+I11+I12</f>
        <v>39063.089999999997</v>
      </c>
    </row>
    <row r="10" spans="1:9" x14ac:dyDescent="0.25">
      <c r="A10" s="120">
        <v>31</v>
      </c>
      <c r="B10" s="121"/>
      <c r="C10" s="122"/>
      <c r="D10" s="61" t="s">
        <v>11</v>
      </c>
      <c r="E10" s="8">
        <v>477.8</v>
      </c>
      <c r="F10" s="9">
        <v>530.89</v>
      </c>
      <c r="G10" s="9">
        <v>531</v>
      </c>
      <c r="H10" s="9">
        <v>531</v>
      </c>
      <c r="I10" s="9">
        <v>531</v>
      </c>
    </row>
    <row r="11" spans="1:9" x14ac:dyDescent="0.25">
      <c r="A11" s="120">
        <v>32</v>
      </c>
      <c r="B11" s="121"/>
      <c r="C11" s="122"/>
      <c r="D11" s="26" t="s">
        <v>21</v>
      </c>
      <c r="E11" s="8">
        <v>37667.300000000003</v>
      </c>
      <c r="F11" s="9">
        <v>38339.65</v>
      </c>
      <c r="G11" s="9">
        <v>38352.089999999997</v>
      </c>
      <c r="H11" s="9">
        <v>38352.089999999997</v>
      </c>
      <c r="I11" s="9">
        <v>38352.089999999997</v>
      </c>
    </row>
    <row r="12" spans="1:9" x14ac:dyDescent="0.25">
      <c r="A12" s="120">
        <v>34</v>
      </c>
      <c r="B12" s="121"/>
      <c r="C12" s="122"/>
      <c r="D12" s="26" t="s">
        <v>77</v>
      </c>
      <c r="E12" s="8">
        <v>195</v>
      </c>
      <c r="F12" s="9">
        <v>192.45</v>
      </c>
      <c r="G12" s="9">
        <v>180</v>
      </c>
      <c r="H12" s="9">
        <v>180</v>
      </c>
      <c r="I12" s="9">
        <v>180</v>
      </c>
    </row>
    <row r="13" spans="1:9" ht="30" customHeight="1" x14ac:dyDescent="0.25">
      <c r="A13" s="105" t="s">
        <v>94</v>
      </c>
      <c r="B13" s="106"/>
      <c r="C13" s="107"/>
      <c r="D13" s="73" t="s">
        <v>93</v>
      </c>
      <c r="E13" s="65">
        <f>E14+E19+E25+E33+E38</f>
        <v>962050.77999999991</v>
      </c>
      <c r="F13" s="66">
        <f>F14+F19+F25+F33+F38</f>
        <v>865413.98</v>
      </c>
      <c r="G13" s="66">
        <f>G14+G19+G25+G33+G38</f>
        <v>1160561.67</v>
      </c>
      <c r="H13" s="66">
        <f>H14+H19+H25+H33+H38</f>
        <v>1160561.67</v>
      </c>
      <c r="I13" s="66">
        <f>I14+I19+I25+I33+I38</f>
        <v>1160561.67</v>
      </c>
    </row>
    <row r="14" spans="1:9" ht="15" customHeight="1" x14ac:dyDescent="0.25">
      <c r="A14" s="111" t="s">
        <v>95</v>
      </c>
      <c r="B14" s="112"/>
      <c r="C14" s="113"/>
      <c r="D14" s="76" t="s">
        <v>96</v>
      </c>
      <c r="E14" s="77">
        <f>E15+E17</f>
        <v>296.51</v>
      </c>
      <c r="F14" s="78">
        <f>F15+F17</f>
        <v>530.89</v>
      </c>
      <c r="G14" s="78">
        <f>G15+G17</f>
        <v>972.86</v>
      </c>
      <c r="H14" s="78">
        <f>H15+H17</f>
        <v>972.86</v>
      </c>
      <c r="I14" s="78">
        <f>I15+I17</f>
        <v>972.86</v>
      </c>
    </row>
    <row r="15" spans="1:9" x14ac:dyDescent="0.25">
      <c r="A15" s="114">
        <v>3</v>
      </c>
      <c r="B15" s="115"/>
      <c r="C15" s="116"/>
      <c r="D15" s="61" t="s">
        <v>10</v>
      </c>
      <c r="E15" s="8">
        <f>E16</f>
        <v>296.51</v>
      </c>
      <c r="F15" s="9">
        <f>F16</f>
        <v>530.89</v>
      </c>
      <c r="G15" s="9">
        <f>G16</f>
        <v>422.86</v>
      </c>
      <c r="H15" s="9">
        <f>H16</f>
        <v>422.86</v>
      </c>
      <c r="I15" s="9">
        <f>I16</f>
        <v>422.86</v>
      </c>
    </row>
    <row r="16" spans="1:9" ht="15" customHeight="1" x14ac:dyDescent="0.25">
      <c r="A16" s="120">
        <v>32</v>
      </c>
      <c r="B16" s="121"/>
      <c r="C16" s="122"/>
      <c r="D16" s="61" t="s">
        <v>21</v>
      </c>
      <c r="E16" s="8">
        <v>296.51</v>
      </c>
      <c r="F16" s="9">
        <v>530.89</v>
      </c>
      <c r="G16" s="9">
        <v>422.86</v>
      </c>
      <c r="H16" s="9">
        <v>422.86</v>
      </c>
      <c r="I16" s="9">
        <v>422.86</v>
      </c>
    </row>
    <row r="17" spans="1:9" ht="25.5" x14ac:dyDescent="0.25">
      <c r="A17" s="114">
        <v>4</v>
      </c>
      <c r="B17" s="115"/>
      <c r="C17" s="116"/>
      <c r="D17" s="61" t="s">
        <v>12</v>
      </c>
      <c r="E17" s="8">
        <f>E18</f>
        <v>0</v>
      </c>
      <c r="F17" s="9">
        <f>F18</f>
        <v>0</v>
      </c>
      <c r="G17" s="9">
        <f>G18</f>
        <v>550</v>
      </c>
      <c r="H17" s="9">
        <f>H18</f>
        <v>550</v>
      </c>
      <c r="I17" s="9">
        <f>I18</f>
        <v>550</v>
      </c>
    </row>
    <row r="18" spans="1:9" ht="25.5" x14ac:dyDescent="0.25">
      <c r="A18" s="120">
        <v>42</v>
      </c>
      <c r="B18" s="121"/>
      <c r="C18" s="122"/>
      <c r="D18" s="61" t="s">
        <v>30</v>
      </c>
      <c r="E18" s="8">
        <v>0</v>
      </c>
      <c r="F18" s="9">
        <v>0</v>
      </c>
      <c r="G18" s="9">
        <v>550</v>
      </c>
      <c r="H18" s="9">
        <v>550</v>
      </c>
      <c r="I18" s="9">
        <v>550</v>
      </c>
    </row>
    <row r="19" spans="1:9" x14ac:dyDescent="0.25">
      <c r="A19" s="111" t="s">
        <v>97</v>
      </c>
      <c r="B19" s="112"/>
      <c r="C19" s="113"/>
      <c r="D19" s="76" t="s">
        <v>101</v>
      </c>
      <c r="E19" s="77">
        <f>E20+E23</f>
        <v>15063.18</v>
      </c>
      <c r="F19" s="78">
        <f>F20+F23</f>
        <v>15150.4</v>
      </c>
      <c r="G19" s="78">
        <f>G20+G23</f>
        <v>5487.97</v>
      </c>
      <c r="H19" s="78">
        <f>H20+H23</f>
        <v>5487.97</v>
      </c>
      <c r="I19" s="78">
        <f>I20+I23</f>
        <v>5487.97</v>
      </c>
    </row>
    <row r="20" spans="1:9" x14ac:dyDescent="0.25">
      <c r="A20" s="114">
        <v>3</v>
      </c>
      <c r="B20" s="115"/>
      <c r="C20" s="116"/>
      <c r="D20" s="61" t="s">
        <v>10</v>
      </c>
      <c r="E20" s="8">
        <f>E21+E22</f>
        <v>15063.18</v>
      </c>
      <c r="F20" s="9">
        <f>F21+F22</f>
        <v>15150.4</v>
      </c>
      <c r="G20" s="9">
        <f>G21+G22</f>
        <v>5487.97</v>
      </c>
      <c r="H20" s="9">
        <f>H21+H22</f>
        <v>5487.97</v>
      </c>
      <c r="I20" s="9">
        <f>I21+I22</f>
        <v>5487.97</v>
      </c>
    </row>
    <row r="21" spans="1:9" x14ac:dyDescent="0.25">
      <c r="A21" s="120">
        <v>31</v>
      </c>
      <c r="B21" s="121"/>
      <c r="C21" s="122"/>
      <c r="D21" s="61" t="s">
        <v>11</v>
      </c>
      <c r="E21" s="8">
        <v>0</v>
      </c>
      <c r="F21" s="9">
        <v>0</v>
      </c>
      <c r="G21" s="9">
        <v>0</v>
      </c>
      <c r="H21" s="9">
        <v>0</v>
      </c>
      <c r="I21" s="9">
        <v>0</v>
      </c>
    </row>
    <row r="22" spans="1:9" x14ac:dyDescent="0.25">
      <c r="A22" s="120">
        <v>32</v>
      </c>
      <c r="B22" s="121"/>
      <c r="C22" s="122"/>
      <c r="D22" s="61" t="s">
        <v>21</v>
      </c>
      <c r="E22" s="8">
        <v>15063.18</v>
      </c>
      <c r="F22" s="9">
        <v>15150.4</v>
      </c>
      <c r="G22" s="9">
        <v>5487.97</v>
      </c>
      <c r="H22" s="9">
        <v>5487.97</v>
      </c>
      <c r="I22" s="9">
        <v>5487.97</v>
      </c>
    </row>
    <row r="23" spans="1:9" ht="25.5" x14ac:dyDescent="0.25">
      <c r="A23" s="114">
        <v>4</v>
      </c>
      <c r="B23" s="115"/>
      <c r="C23" s="116"/>
      <c r="D23" s="61" t="s">
        <v>12</v>
      </c>
      <c r="E23" s="8">
        <f>E24</f>
        <v>0</v>
      </c>
      <c r="F23" s="9">
        <f>F24</f>
        <v>0</v>
      </c>
      <c r="G23" s="9">
        <f>G24</f>
        <v>0</v>
      </c>
      <c r="H23" s="9">
        <f>H24</f>
        <v>0</v>
      </c>
      <c r="I23" s="9">
        <f>I24</f>
        <v>0</v>
      </c>
    </row>
    <row r="24" spans="1:9" ht="25.5" x14ac:dyDescent="0.25">
      <c r="A24" s="120">
        <v>42</v>
      </c>
      <c r="B24" s="121"/>
      <c r="C24" s="122"/>
      <c r="D24" s="61" t="s">
        <v>30</v>
      </c>
      <c r="E24" s="8">
        <v>0</v>
      </c>
      <c r="F24" s="9">
        <v>0</v>
      </c>
      <c r="G24" s="9">
        <v>0</v>
      </c>
      <c r="H24" s="9">
        <v>0</v>
      </c>
      <c r="I24" s="9">
        <v>0</v>
      </c>
    </row>
    <row r="25" spans="1:9" x14ac:dyDescent="0.25">
      <c r="A25" s="111" t="s">
        <v>98</v>
      </c>
      <c r="B25" s="112"/>
      <c r="C25" s="113"/>
      <c r="D25" s="76" t="s">
        <v>102</v>
      </c>
      <c r="E25" s="77">
        <f>E26+E31</f>
        <v>946691.09</v>
      </c>
      <c r="F25" s="78">
        <f>F26+F31</f>
        <v>847741.85</v>
      </c>
      <c r="G25" s="78">
        <f>G26+G31</f>
        <v>1153250.8399999999</v>
      </c>
      <c r="H25" s="78">
        <f>H26+H31</f>
        <v>1153250.8399999999</v>
      </c>
      <c r="I25" s="78">
        <f>I26+I31</f>
        <v>1153250.8399999999</v>
      </c>
    </row>
    <row r="26" spans="1:9" x14ac:dyDescent="0.25">
      <c r="A26" s="114">
        <v>3</v>
      </c>
      <c r="B26" s="115"/>
      <c r="C26" s="116"/>
      <c r="D26" s="61" t="s">
        <v>10</v>
      </c>
      <c r="E26" s="8">
        <f>E27+E28+E29+E30</f>
        <v>932052.95</v>
      </c>
      <c r="F26" s="9">
        <f>F27+F28+F29+F30</f>
        <v>844423.78</v>
      </c>
      <c r="G26" s="9">
        <f>G27+G28+G29+G30</f>
        <v>1151650.8399999999</v>
      </c>
      <c r="H26" s="9">
        <f>H27+H28+H29+H30</f>
        <v>1151650.8399999999</v>
      </c>
      <c r="I26" s="9">
        <f>I27+I28+I29+I30</f>
        <v>1151650.8399999999</v>
      </c>
    </row>
    <row r="27" spans="1:9" x14ac:dyDescent="0.25">
      <c r="A27" s="120">
        <v>31</v>
      </c>
      <c r="B27" s="121"/>
      <c r="C27" s="122"/>
      <c r="D27" s="61" t="s">
        <v>11</v>
      </c>
      <c r="E27" s="8">
        <v>883934.13</v>
      </c>
      <c r="F27" s="9">
        <v>801141.41</v>
      </c>
      <c r="G27" s="9">
        <v>1083449.18</v>
      </c>
      <c r="H27" s="9">
        <v>1083449.18</v>
      </c>
      <c r="I27" s="9">
        <v>1083449.18</v>
      </c>
    </row>
    <row r="28" spans="1:9" x14ac:dyDescent="0.25">
      <c r="A28" s="120">
        <v>32</v>
      </c>
      <c r="B28" s="121"/>
      <c r="C28" s="122"/>
      <c r="D28" s="61" t="s">
        <v>21</v>
      </c>
      <c r="E28" s="8">
        <v>48118.82</v>
      </c>
      <c r="F28" s="9">
        <v>43282.37</v>
      </c>
      <c r="G28" s="9">
        <v>57501.66</v>
      </c>
      <c r="H28" s="9">
        <v>57501.66</v>
      </c>
      <c r="I28" s="9">
        <v>57501.66</v>
      </c>
    </row>
    <row r="29" spans="1:9" x14ac:dyDescent="0.25">
      <c r="A29" s="120">
        <v>34</v>
      </c>
      <c r="B29" s="121"/>
      <c r="C29" s="122"/>
      <c r="D29" s="61" t="s">
        <v>77</v>
      </c>
      <c r="E29" s="8">
        <v>0</v>
      </c>
      <c r="F29" s="9">
        <v>0</v>
      </c>
      <c r="G29" s="9">
        <v>0</v>
      </c>
      <c r="H29" s="9">
        <v>0</v>
      </c>
      <c r="I29" s="9">
        <v>0</v>
      </c>
    </row>
    <row r="30" spans="1:9" ht="38.25" x14ac:dyDescent="0.25">
      <c r="A30" s="120">
        <v>37</v>
      </c>
      <c r="B30" s="121"/>
      <c r="C30" s="122"/>
      <c r="D30" s="61" t="s">
        <v>119</v>
      </c>
      <c r="E30" s="8">
        <v>0</v>
      </c>
      <c r="F30" s="9">
        <v>0</v>
      </c>
      <c r="G30" s="9">
        <v>10700</v>
      </c>
      <c r="H30" s="9">
        <v>10700</v>
      </c>
      <c r="I30" s="9">
        <v>10700</v>
      </c>
    </row>
    <row r="31" spans="1:9" ht="25.5" x14ac:dyDescent="0.25">
      <c r="A31" s="114">
        <v>4</v>
      </c>
      <c r="B31" s="115"/>
      <c r="C31" s="116"/>
      <c r="D31" s="61" t="s">
        <v>12</v>
      </c>
      <c r="E31" s="8">
        <f>E32</f>
        <v>14638.14</v>
      </c>
      <c r="F31" s="9">
        <f>F32</f>
        <v>3318.07</v>
      </c>
      <c r="G31" s="9">
        <f>G32</f>
        <v>1600</v>
      </c>
      <c r="H31" s="9">
        <f>H32</f>
        <v>1600</v>
      </c>
      <c r="I31" s="9">
        <f>I32</f>
        <v>1600</v>
      </c>
    </row>
    <row r="32" spans="1:9" ht="25.5" x14ac:dyDescent="0.25">
      <c r="A32" s="120">
        <v>42</v>
      </c>
      <c r="B32" s="121"/>
      <c r="C32" s="122"/>
      <c r="D32" s="61" t="s">
        <v>30</v>
      </c>
      <c r="E32" s="8">
        <v>14638.14</v>
      </c>
      <c r="F32" s="9">
        <v>3318.07</v>
      </c>
      <c r="G32" s="9">
        <v>1600</v>
      </c>
      <c r="H32" s="9">
        <v>1600</v>
      </c>
      <c r="I32" s="9">
        <v>1600</v>
      </c>
    </row>
    <row r="33" spans="1:9" x14ac:dyDescent="0.25">
      <c r="A33" s="111" t="s">
        <v>99</v>
      </c>
      <c r="B33" s="112"/>
      <c r="C33" s="113"/>
      <c r="D33" s="76" t="s">
        <v>103</v>
      </c>
      <c r="E33" s="77">
        <f>E34+E36</f>
        <v>0</v>
      </c>
      <c r="F33" s="78">
        <f>F34+F36</f>
        <v>1990.84</v>
      </c>
      <c r="G33" s="78">
        <f>G34+G36</f>
        <v>850</v>
      </c>
      <c r="H33" s="78">
        <f>H34+H36</f>
        <v>850</v>
      </c>
      <c r="I33" s="78">
        <f>I34+I36</f>
        <v>850</v>
      </c>
    </row>
    <row r="34" spans="1:9" x14ac:dyDescent="0.25">
      <c r="A34" s="114">
        <v>3</v>
      </c>
      <c r="B34" s="115"/>
      <c r="C34" s="116"/>
      <c r="D34" s="61" t="s">
        <v>10</v>
      </c>
      <c r="E34" s="8">
        <f>E35</f>
        <v>0</v>
      </c>
      <c r="F34" s="9">
        <f>F35</f>
        <v>0</v>
      </c>
      <c r="G34" s="9">
        <f>G35</f>
        <v>0</v>
      </c>
      <c r="H34" s="9">
        <f>H35</f>
        <v>0</v>
      </c>
      <c r="I34" s="9">
        <f>I35</f>
        <v>0</v>
      </c>
    </row>
    <row r="35" spans="1:9" x14ac:dyDescent="0.25">
      <c r="A35" s="120">
        <v>32</v>
      </c>
      <c r="B35" s="121"/>
      <c r="C35" s="122"/>
      <c r="D35" s="61" t="s">
        <v>21</v>
      </c>
      <c r="E35" s="8">
        <v>0</v>
      </c>
      <c r="F35" s="9">
        <v>0</v>
      </c>
      <c r="G35" s="9">
        <v>0</v>
      </c>
      <c r="H35" s="9">
        <v>0</v>
      </c>
      <c r="I35" s="9">
        <v>0</v>
      </c>
    </row>
    <row r="36" spans="1:9" ht="25.5" x14ac:dyDescent="0.25">
      <c r="A36" s="114">
        <v>4</v>
      </c>
      <c r="B36" s="115"/>
      <c r="C36" s="116"/>
      <c r="D36" s="61" t="s">
        <v>12</v>
      </c>
      <c r="E36" s="8">
        <f>E37</f>
        <v>0</v>
      </c>
      <c r="F36" s="9">
        <f>F37</f>
        <v>1990.84</v>
      </c>
      <c r="G36" s="9">
        <f>G37</f>
        <v>850</v>
      </c>
      <c r="H36" s="9">
        <f>H37</f>
        <v>850</v>
      </c>
      <c r="I36" s="9">
        <f>I37</f>
        <v>850</v>
      </c>
    </row>
    <row r="37" spans="1:9" ht="25.5" x14ac:dyDescent="0.25">
      <c r="A37" s="120">
        <v>42</v>
      </c>
      <c r="B37" s="121"/>
      <c r="C37" s="122"/>
      <c r="D37" s="61" t="s">
        <v>30</v>
      </c>
      <c r="E37" s="8">
        <v>0</v>
      </c>
      <c r="F37" s="9">
        <v>1990.84</v>
      </c>
      <c r="G37" s="9">
        <v>850</v>
      </c>
      <c r="H37" s="9">
        <v>850</v>
      </c>
      <c r="I37" s="9">
        <v>850</v>
      </c>
    </row>
    <row r="38" spans="1:9" ht="25.5" x14ac:dyDescent="0.25">
      <c r="A38" s="111" t="s">
        <v>100</v>
      </c>
      <c r="B38" s="112"/>
      <c r="C38" s="113"/>
      <c r="D38" s="76" t="s">
        <v>8</v>
      </c>
      <c r="E38" s="77">
        <f t="shared" ref="E38:I39" si="1">E39</f>
        <v>0</v>
      </c>
      <c r="F38" s="78">
        <f t="shared" si="1"/>
        <v>0</v>
      </c>
      <c r="G38" s="78">
        <f t="shared" si="1"/>
        <v>0</v>
      </c>
      <c r="H38" s="78">
        <f t="shared" si="1"/>
        <v>0</v>
      </c>
      <c r="I38" s="78">
        <f t="shared" si="1"/>
        <v>0</v>
      </c>
    </row>
    <row r="39" spans="1:9" ht="25.5" x14ac:dyDescent="0.25">
      <c r="A39" s="114">
        <v>4</v>
      </c>
      <c r="B39" s="115"/>
      <c r="C39" s="116"/>
      <c r="D39" s="61" t="s">
        <v>12</v>
      </c>
      <c r="E39" s="8">
        <f t="shared" si="1"/>
        <v>0</v>
      </c>
      <c r="F39" s="9">
        <f t="shared" si="1"/>
        <v>0</v>
      </c>
      <c r="G39" s="9">
        <f t="shared" si="1"/>
        <v>0</v>
      </c>
      <c r="H39" s="9">
        <f t="shared" si="1"/>
        <v>0</v>
      </c>
      <c r="I39" s="9">
        <f t="shared" si="1"/>
        <v>0</v>
      </c>
    </row>
    <row r="40" spans="1:9" ht="25.5" x14ac:dyDescent="0.25">
      <c r="A40" s="120">
        <v>42</v>
      </c>
      <c r="B40" s="121"/>
      <c r="C40" s="122"/>
      <c r="D40" s="61" t="s">
        <v>30</v>
      </c>
      <c r="E40" s="8">
        <v>0</v>
      </c>
      <c r="F40" s="9">
        <v>0</v>
      </c>
      <c r="G40" s="9">
        <v>0</v>
      </c>
      <c r="H40" s="9">
        <v>0</v>
      </c>
      <c r="I40" s="9">
        <v>0</v>
      </c>
    </row>
    <row r="41" spans="1:9" ht="25.5" x14ac:dyDescent="0.25">
      <c r="A41" s="105" t="s">
        <v>104</v>
      </c>
      <c r="B41" s="106"/>
      <c r="C41" s="107"/>
      <c r="D41" s="62" t="s">
        <v>105</v>
      </c>
      <c r="E41" s="65">
        <f t="shared" ref="E41:I43" si="2">E42</f>
        <v>5475.99</v>
      </c>
      <c r="F41" s="66">
        <f t="shared" si="2"/>
        <v>8228.81</v>
      </c>
      <c r="G41" s="66">
        <f t="shared" si="2"/>
        <v>0</v>
      </c>
      <c r="H41" s="66">
        <f t="shared" si="2"/>
        <v>0</v>
      </c>
      <c r="I41" s="66">
        <f t="shared" si="2"/>
        <v>0</v>
      </c>
    </row>
    <row r="42" spans="1:9" x14ac:dyDescent="0.25">
      <c r="A42" s="111" t="s">
        <v>106</v>
      </c>
      <c r="B42" s="112"/>
      <c r="C42" s="113"/>
      <c r="D42" s="76" t="s">
        <v>107</v>
      </c>
      <c r="E42" s="77">
        <f t="shared" si="2"/>
        <v>5475.99</v>
      </c>
      <c r="F42" s="78">
        <f t="shared" si="2"/>
        <v>8228.81</v>
      </c>
      <c r="G42" s="78">
        <f t="shared" si="2"/>
        <v>0</v>
      </c>
      <c r="H42" s="78">
        <f t="shared" si="2"/>
        <v>0</v>
      </c>
      <c r="I42" s="78">
        <f t="shared" si="2"/>
        <v>0</v>
      </c>
    </row>
    <row r="43" spans="1:9" x14ac:dyDescent="0.25">
      <c r="A43" s="114">
        <v>3</v>
      </c>
      <c r="B43" s="115"/>
      <c r="C43" s="116"/>
      <c r="D43" s="61" t="s">
        <v>10</v>
      </c>
      <c r="E43" s="8">
        <f t="shared" si="2"/>
        <v>5475.99</v>
      </c>
      <c r="F43" s="9">
        <f t="shared" si="2"/>
        <v>8228.81</v>
      </c>
      <c r="G43" s="9">
        <f t="shared" si="2"/>
        <v>0</v>
      </c>
      <c r="H43" s="9">
        <f t="shared" si="2"/>
        <v>0</v>
      </c>
      <c r="I43" s="9">
        <f t="shared" si="2"/>
        <v>0</v>
      </c>
    </row>
    <row r="44" spans="1:9" x14ac:dyDescent="0.25">
      <c r="A44" s="120">
        <v>32</v>
      </c>
      <c r="B44" s="121"/>
      <c r="C44" s="122"/>
      <c r="D44" s="61" t="s">
        <v>21</v>
      </c>
      <c r="E44" s="8">
        <v>5475.99</v>
      </c>
      <c r="F44" s="9">
        <v>8228.81</v>
      </c>
      <c r="G44" s="9">
        <v>0</v>
      </c>
      <c r="H44" s="9">
        <v>0</v>
      </c>
      <c r="I44" s="9">
        <v>0</v>
      </c>
    </row>
    <row r="45" spans="1:9" ht="25.5" x14ac:dyDescent="0.25">
      <c r="A45" s="105" t="s">
        <v>117</v>
      </c>
      <c r="B45" s="106"/>
      <c r="C45" s="107"/>
      <c r="D45" s="62" t="s">
        <v>108</v>
      </c>
      <c r="E45" s="65">
        <f t="shared" ref="E45:I47" si="3">E46</f>
        <v>0</v>
      </c>
      <c r="F45" s="66">
        <f t="shared" si="3"/>
        <v>0</v>
      </c>
      <c r="G45" s="66">
        <f t="shared" si="3"/>
        <v>57887</v>
      </c>
      <c r="H45" s="66">
        <f t="shared" si="3"/>
        <v>57887</v>
      </c>
      <c r="I45" s="66">
        <f t="shared" si="3"/>
        <v>57887</v>
      </c>
    </row>
    <row r="46" spans="1:9" x14ac:dyDescent="0.25">
      <c r="A46" s="111" t="s">
        <v>98</v>
      </c>
      <c r="B46" s="112"/>
      <c r="C46" s="113"/>
      <c r="D46" s="76" t="s">
        <v>118</v>
      </c>
      <c r="E46" s="77">
        <f t="shared" si="3"/>
        <v>0</v>
      </c>
      <c r="F46" s="78">
        <f t="shared" si="3"/>
        <v>0</v>
      </c>
      <c r="G46" s="78">
        <f t="shared" si="3"/>
        <v>57887</v>
      </c>
      <c r="H46" s="78">
        <f t="shared" si="3"/>
        <v>57887</v>
      </c>
      <c r="I46" s="78">
        <f t="shared" si="3"/>
        <v>57887</v>
      </c>
    </row>
    <row r="47" spans="1:9" x14ac:dyDescent="0.25">
      <c r="A47" s="114">
        <v>3</v>
      </c>
      <c r="B47" s="115"/>
      <c r="C47" s="116"/>
      <c r="D47" s="61" t="s">
        <v>10</v>
      </c>
      <c r="E47" s="8">
        <f t="shared" si="3"/>
        <v>0</v>
      </c>
      <c r="F47" s="9">
        <f t="shared" si="3"/>
        <v>0</v>
      </c>
      <c r="G47" s="9">
        <f t="shared" si="3"/>
        <v>57887</v>
      </c>
      <c r="H47" s="9">
        <f t="shared" si="3"/>
        <v>57887</v>
      </c>
      <c r="I47" s="9">
        <f t="shared" si="3"/>
        <v>57887</v>
      </c>
    </row>
    <row r="48" spans="1:9" x14ac:dyDescent="0.25">
      <c r="A48" s="120">
        <v>32</v>
      </c>
      <c r="B48" s="121"/>
      <c r="C48" s="122"/>
      <c r="D48" s="61" t="s">
        <v>21</v>
      </c>
      <c r="E48" s="8">
        <v>0</v>
      </c>
      <c r="F48" s="9">
        <v>0</v>
      </c>
      <c r="G48" s="9">
        <v>57887</v>
      </c>
      <c r="H48" s="9">
        <v>57887</v>
      </c>
      <c r="I48" s="9">
        <v>57887</v>
      </c>
    </row>
    <row r="49" spans="1:9" x14ac:dyDescent="0.25">
      <c r="A49" s="105" t="s">
        <v>109</v>
      </c>
      <c r="B49" s="106"/>
      <c r="C49" s="107"/>
      <c r="D49" s="62" t="s">
        <v>110</v>
      </c>
      <c r="E49" s="65">
        <f t="shared" ref="E49:I51" si="4">E50</f>
        <v>0</v>
      </c>
      <c r="F49" s="66">
        <f t="shared" si="4"/>
        <v>0</v>
      </c>
      <c r="G49" s="66">
        <f t="shared" si="4"/>
        <v>0</v>
      </c>
      <c r="H49" s="66">
        <f t="shared" si="4"/>
        <v>0</v>
      </c>
      <c r="I49" s="66">
        <f t="shared" si="4"/>
        <v>0</v>
      </c>
    </row>
    <row r="50" spans="1:9" x14ac:dyDescent="0.25">
      <c r="A50" s="111" t="s">
        <v>85</v>
      </c>
      <c r="B50" s="112"/>
      <c r="C50" s="113"/>
      <c r="D50" s="76" t="s">
        <v>86</v>
      </c>
      <c r="E50" s="77">
        <f t="shared" si="4"/>
        <v>0</v>
      </c>
      <c r="F50" s="78">
        <f t="shared" si="4"/>
        <v>0</v>
      </c>
      <c r="G50" s="78">
        <f t="shared" si="4"/>
        <v>0</v>
      </c>
      <c r="H50" s="78">
        <f t="shared" si="4"/>
        <v>0</v>
      </c>
      <c r="I50" s="78">
        <f t="shared" si="4"/>
        <v>0</v>
      </c>
    </row>
    <row r="51" spans="1:9" ht="25.5" x14ac:dyDescent="0.25">
      <c r="A51" s="114">
        <v>4</v>
      </c>
      <c r="B51" s="115"/>
      <c r="C51" s="116"/>
      <c r="D51" s="61" t="s">
        <v>12</v>
      </c>
      <c r="E51" s="8">
        <f t="shared" si="4"/>
        <v>0</v>
      </c>
      <c r="F51" s="9">
        <f t="shared" si="4"/>
        <v>0</v>
      </c>
      <c r="G51" s="9">
        <f t="shared" si="4"/>
        <v>0</v>
      </c>
      <c r="H51" s="9">
        <f t="shared" si="4"/>
        <v>0</v>
      </c>
      <c r="I51" s="9">
        <f t="shared" si="4"/>
        <v>0</v>
      </c>
    </row>
    <row r="52" spans="1:9" ht="25.5" x14ac:dyDescent="0.25">
      <c r="A52" s="120">
        <v>42</v>
      </c>
      <c r="B52" s="121"/>
      <c r="C52" s="122"/>
      <c r="D52" s="61" t="s">
        <v>30</v>
      </c>
      <c r="E52" s="8">
        <v>0</v>
      </c>
      <c r="F52" s="9">
        <v>0</v>
      </c>
      <c r="G52" s="9">
        <v>0</v>
      </c>
      <c r="H52" s="9">
        <v>0</v>
      </c>
      <c r="I52" s="9">
        <v>0</v>
      </c>
    </row>
    <row r="53" spans="1:9" x14ac:dyDescent="0.25">
      <c r="A53" s="105" t="s">
        <v>111</v>
      </c>
      <c r="B53" s="106"/>
      <c r="C53" s="107"/>
      <c r="D53" s="62" t="s">
        <v>112</v>
      </c>
      <c r="E53" s="65">
        <f t="shared" ref="E53:I54" si="5">E54</f>
        <v>1538.8000000000002</v>
      </c>
      <c r="F53" s="66">
        <f t="shared" si="5"/>
        <v>5156.28</v>
      </c>
      <c r="G53" s="66">
        <f t="shared" si="5"/>
        <v>6681.6</v>
      </c>
      <c r="H53" s="66">
        <f t="shared" si="5"/>
        <v>6681.6</v>
      </c>
      <c r="I53" s="66">
        <f t="shared" si="5"/>
        <v>6681.6</v>
      </c>
    </row>
    <row r="54" spans="1:9" x14ac:dyDescent="0.25">
      <c r="A54" s="111" t="s">
        <v>106</v>
      </c>
      <c r="B54" s="112"/>
      <c r="C54" s="113"/>
      <c r="D54" s="76" t="s">
        <v>107</v>
      </c>
      <c r="E54" s="77">
        <f t="shared" si="5"/>
        <v>1538.8000000000002</v>
      </c>
      <c r="F54" s="78">
        <f t="shared" si="5"/>
        <v>5156.28</v>
      </c>
      <c r="G54" s="78">
        <f t="shared" si="5"/>
        <v>6681.6</v>
      </c>
      <c r="H54" s="78">
        <f t="shared" si="5"/>
        <v>6681.6</v>
      </c>
      <c r="I54" s="78">
        <f t="shared" si="5"/>
        <v>6681.6</v>
      </c>
    </row>
    <row r="55" spans="1:9" x14ac:dyDescent="0.25">
      <c r="A55" s="114">
        <v>3</v>
      </c>
      <c r="B55" s="115"/>
      <c r="C55" s="116"/>
      <c r="D55" s="61" t="s">
        <v>10</v>
      </c>
      <c r="E55" s="8">
        <f>E56+E57</f>
        <v>1538.8000000000002</v>
      </c>
      <c r="F55" s="9">
        <f>F56+F57</f>
        <v>5156.28</v>
      </c>
      <c r="G55" s="9">
        <f>G56+G57</f>
        <v>6681.6</v>
      </c>
      <c r="H55" s="9">
        <f>H56+H57</f>
        <v>6681.6</v>
      </c>
      <c r="I55" s="9">
        <f>I56+I57</f>
        <v>6681.6</v>
      </c>
    </row>
    <row r="56" spans="1:9" x14ac:dyDescent="0.25">
      <c r="A56" s="120">
        <v>31</v>
      </c>
      <c r="B56" s="121"/>
      <c r="C56" s="122"/>
      <c r="D56" s="61" t="s">
        <v>11</v>
      </c>
      <c r="E56" s="8">
        <v>1383.69</v>
      </c>
      <c r="F56" s="9">
        <v>4758.1099999999997</v>
      </c>
      <c r="G56" s="9">
        <v>6369.52</v>
      </c>
      <c r="H56" s="9">
        <v>6369.52</v>
      </c>
      <c r="I56" s="9">
        <v>6369.52</v>
      </c>
    </row>
    <row r="57" spans="1:9" x14ac:dyDescent="0.25">
      <c r="A57" s="120">
        <v>32</v>
      </c>
      <c r="B57" s="121"/>
      <c r="C57" s="122"/>
      <c r="D57" s="61" t="s">
        <v>21</v>
      </c>
      <c r="E57" s="8">
        <v>155.11000000000001</v>
      </c>
      <c r="F57" s="9">
        <v>398.17</v>
      </c>
      <c r="G57" s="9">
        <v>312.08</v>
      </c>
      <c r="H57" s="9">
        <v>312.08</v>
      </c>
      <c r="I57" s="9">
        <v>312.08</v>
      </c>
    </row>
    <row r="58" spans="1:9" x14ac:dyDescent="0.25">
      <c r="A58" s="105" t="s">
        <v>113</v>
      </c>
      <c r="B58" s="106"/>
      <c r="C58" s="107"/>
      <c r="D58" s="62" t="s">
        <v>114</v>
      </c>
      <c r="E58" s="65">
        <f t="shared" ref="E58:I60" si="6">E59</f>
        <v>1696.93</v>
      </c>
      <c r="F58" s="66">
        <f t="shared" si="6"/>
        <v>2919.9</v>
      </c>
      <c r="G58" s="66">
        <f t="shared" si="6"/>
        <v>4211.01</v>
      </c>
      <c r="H58" s="66">
        <f t="shared" si="6"/>
        <v>4211.01</v>
      </c>
      <c r="I58" s="66">
        <f t="shared" si="6"/>
        <v>4211.01</v>
      </c>
    </row>
    <row r="59" spans="1:9" x14ac:dyDescent="0.25">
      <c r="A59" s="111" t="s">
        <v>106</v>
      </c>
      <c r="B59" s="112"/>
      <c r="C59" s="113"/>
      <c r="D59" s="76" t="s">
        <v>107</v>
      </c>
      <c r="E59" s="79">
        <f t="shared" si="6"/>
        <v>1696.93</v>
      </c>
      <c r="F59" s="80">
        <f t="shared" si="6"/>
        <v>2919.9</v>
      </c>
      <c r="G59" s="80">
        <f t="shared" si="6"/>
        <v>4211.01</v>
      </c>
      <c r="H59" s="80">
        <f t="shared" si="6"/>
        <v>4211.01</v>
      </c>
      <c r="I59" s="80">
        <f t="shared" si="6"/>
        <v>4211.01</v>
      </c>
    </row>
    <row r="60" spans="1:9" x14ac:dyDescent="0.25">
      <c r="A60" s="114">
        <v>3</v>
      </c>
      <c r="B60" s="115"/>
      <c r="C60" s="116"/>
      <c r="D60" s="61" t="s">
        <v>10</v>
      </c>
      <c r="E60" s="8">
        <f t="shared" si="6"/>
        <v>1696.93</v>
      </c>
      <c r="F60" s="9">
        <f t="shared" si="6"/>
        <v>2919.9</v>
      </c>
      <c r="G60" s="9">
        <f t="shared" si="6"/>
        <v>4211.01</v>
      </c>
      <c r="H60" s="9">
        <f t="shared" si="6"/>
        <v>4211.01</v>
      </c>
      <c r="I60" s="9">
        <f t="shared" si="6"/>
        <v>4211.01</v>
      </c>
    </row>
    <row r="61" spans="1:9" x14ac:dyDescent="0.25">
      <c r="A61" s="120">
        <v>32</v>
      </c>
      <c r="B61" s="121"/>
      <c r="C61" s="122"/>
      <c r="D61" s="61" t="s">
        <v>21</v>
      </c>
      <c r="E61" s="8">
        <v>1696.93</v>
      </c>
      <c r="F61" s="9">
        <v>2919.9</v>
      </c>
      <c r="G61" s="9">
        <v>4211.01</v>
      </c>
      <c r="H61" s="9">
        <v>4211.01</v>
      </c>
      <c r="I61" s="9">
        <v>4211.01</v>
      </c>
    </row>
    <row r="62" spans="1:9" x14ac:dyDescent="0.25">
      <c r="A62" s="105" t="s">
        <v>115</v>
      </c>
      <c r="B62" s="106"/>
      <c r="C62" s="107"/>
      <c r="D62" s="62" t="s">
        <v>116</v>
      </c>
      <c r="E62" s="65">
        <f t="shared" ref="E62:I64" si="7">E63</f>
        <v>107.51</v>
      </c>
      <c r="F62" s="66">
        <f t="shared" si="7"/>
        <v>132.72</v>
      </c>
      <c r="G62" s="66">
        <f t="shared" si="7"/>
        <v>150</v>
      </c>
      <c r="H62" s="66">
        <f t="shared" si="7"/>
        <v>150</v>
      </c>
      <c r="I62" s="66">
        <f t="shared" si="7"/>
        <v>150</v>
      </c>
    </row>
    <row r="63" spans="1:9" x14ac:dyDescent="0.25">
      <c r="A63" s="111" t="s">
        <v>106</v>
      </c>
      <c r="B63" s="112"/>
      <c r="C63" s="113"/>
      <c r="D63" s="76" t="s">
        <v>107</v>
      </c>
      <c r="E63" s="79">
        <f t="shared" si="7"/>
        <v>107.51</v>
      </c>
      <c r="F63" s="80">
        <f t="shared" si="7"/>
        <v>132.72</v>
      </c>
      <c r="G63" s="80">
        <f t="shared" si="7"/>
        <v>150</v>
      </c>
      <c r="H63" s="80">
        <f t="shared" si="7"/>
        <v>150</v>
      </c>
      <c r="I63" s="80">
        <f t="shared" si="7"/>
        <v>150</v>
      </c>
    </row>
    <row r="64" spans="1:9" x14ac:dyDescent="0.25">
      <c r="A64" s="114">
        <v>3</v>
      </c>
      <c r="B64" s="115"/>
      <c r="C64" s="116"/>
      <c r="D64" s="61" t="s">
        <v>10</v>
      </c>
      <c r="E64" s="8">
        <f t="shared" si="7"/>
        <v>107.51</v>
      </c>
      <c r="F64" s="9">
        <f t="shared" si="7"/>
        <v>132.72</v>
      </c>
      <c r="G64" s="9">
        <f t="shared" si="7"/>
        <v>150</v>
      </c>
      <c r="H64" s="9">
        <f t="shared" si="7"/>
        <v>150</v>
      </c>
      <c r="I64" s="9">
        <f t="shared" si="7"/>
        <v>150</v>
      </c>
    </row>
    <row r="65" spans="1:9" x14ac:dyDescent="0.25">
      <c r="A65" s="120">
        <v>32</v>
      </c>
      <c r="B65" s="121"/>
      <c r="C65" s="122"/>
      <c r="D65" s="61" t="s">
        <v>21</v>
      </c>
      <c r="E65" s="8">
        <v>107.51</v>
      </c>
      <c r="F65" s="9">
        <v>132.72</v>
      </c>
      <c r="G65" s="9">
        <v>150</v>
      </c>
      <c r="H65" s="9">
        <v>150</v>
      </c>
      <c r="I65" s="9">
        <v>150</v>
      </c>
    </row>
  </sheetData>
  <mergeCells count="63">
    <mergeCell ref="A17:C17"/>
    <mergeCell ref="A18:C18"/>
    <mergeCell ref="A23:C23"/>
    <mergeCell ref="A24:C24"/>
    <mergeCell ref="A30:C30"/>
    <mergeCell ref="A22:C22"/>
    <mergeCell ref="A25:C25"/>
    <mergeCell ref="A26:C26"/>
    <mergeCell ref="A27:C27"/>
    <mergeCell ref="A65:C65"/>
    <mergeCell ref="A45:C45"/>
    <mergeCell ref="A46:C46"/>
    <mergeCell ref="A47:C47"/>
    <mergeCell ref="A48:C48"/>
    <mergeCell ref="A51:C51"/>
    <mergeCell ref="A52:C52"/>
    <mergeCell ref="A58:C58"/>
    <mergeCell ref="A59:C59"/>
    <mergeCell ref="A60:C60"/>
    <mergeCell ref="A61:C61"/>
    <mergeCell ref="A54:C54"/>
    <mergeCell ref="A55:C55"/>
    <mergeCell ref="A56:C56"/>
    <mergeCell ref="A57:C57"/>
    <mergeCell ref="A53:C53"/>
    <mergeCell ref="A44:C44"/>
    <mergeCell ref="A49:C49"/>
    <mergeCell ref="A50:C50"/>
    <mergeCell ref="A41:C41"/>
    <mergeCell ref="A42:C42"/>
    <mergeCell ref="A43:C43"/>
    <mergeCell ref="A40:C40"/>
    <mergeCell ref="A28:C28"/>
    <mergeCell ref="A29:C29"/>
    <mergeCell ref="A33:C33"/>
    <mergeCell ref="A34:C34"/>
    <mergeCell ref="A31:C31"/>
    <mergeCell ref="A32:C32"/>
    <mergeCell ref="A35:C35"/>
    <mergeCell ref="A38:C38"/>
    <mergeCell ref="A36:C36"/>
    <mergeCell ref="A37:C37"/>
    <mergeCell ref="A62:C62"/>
    <mergeCell ref="A63:C63"/>
    <mergeCell ref="A64:C64"/>
    <mergeCell ref="A8:C8"/>
    <mergeCell ref="A9:C9"/>
    <mergeCell ref="A12:C12"/>
    <mergeCell ref="A11:C11"/>
    <mergeCell ref="A10:C10"/>
    <mergeCell ref="A13:C13"/>
    <mergeCell ref="A14:C14"/>
    <mergeCell ref="A15:C15"/>
    <mergeCell ref="A16:C16"/>
    <mergeCell ref="A19:C19"/>
    <mergeCell ref="A20:C20"/>
    <mergeCell ref="A21:C21"/>
    <mergeCell ref="A39:C39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2023-10-09T10:20:39Z</cp:lastPrinted>
  <dcterms:created xsi:type="dcterms:W3CDTF">2022-08-12T12:51:27Z</dcterms:created>
  <dcterms:modified xsi:type="dcterms:W3CDTF">2023-10-09T10:20:43Z</dcterms:modified>
</cp:coreProperties>
</file>